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4\"/>
    </mc:Choice>
  </mc:AlternateContent>
  <bookViews>
    <workbookView xWindow="0" yWindow="0" windowWidth="28800" windowHeight="12135"/>
  </bookViews>
  <sheets>
    <sheet name="31.01.202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'31.01.2024'!$A$9:$AX$152</definedName>
    <definedName name="Z_00140946_FB6D_46A9_A65C_1EF1EAFC650B_.wvu.FilterData" localSheetId="0" hidden="1">'31.01.2024'!$A$3:$E$152</definedName>
    <definedName name="Z_003A5D9D_43FD_41CC_B35C_FADC19C7DD5C_.wvu.FilterData" localSheetId="0" hidden="1">'31.01.2024'!$A$3:$E$152</definedName>
    <definedName name="Z_00BA5EA8_FAF2_451F_9CA3_CADE29F26379_.wvu.FilterData" localSheetId="0" hidden="1">'31.01.2024'!$A$3:$E$152</definedName>
    <definedName name="Z_011A58F0_03AD_4D78_A314_D7D3926EF84B_.wvu.FilterData" localSheetId="0" hidden="1">'31.01.2024'!$A$9:$AX$152</definedName>
    <definedName name="Z_014CB7E8_BB86_4C7C_A558_497CE6B58500_.wvu.FilterData" localSheetId="0" hidden="1">'31.01.2024'!$A$9:$AX$152</definedName>
    <definedName name="Z_01C4890A_83D6_4040_A8A7_23473A05A001_.wvu.FilterData" localSheetId="0" hidden="1">'31.01.2024'!$A$3:$E$152</definedName>
    <definedName name="Z_01D333D0_B194_4541_A3E4_2A8D16DFEBA0_.wvu.FilterData" localSheetId="0" hidden="1">'31.01.2024'!$A$3:$E$152</definedName>
    <definedName name="Z_01D3F19E_8DE2_4E34_99B6_EB6CEF7635BC_.wvu.FilterData" localSheetId="0" hidden="1">'31.01.2024'!$A$9:$AX$152</definedName>
    <definedName name="Z_0285015C_AD16_4AE7_8D51_054AE325BB89_.wvu.FilterData" localSheetId="0" hidden="1">'31.01.2024'!$A$3:$E$152</definedName>
    <definedName name="Z_035604C8_BC7B_4F66_9039_355C0AD01497_.wvu.FilterData" localSheetId="0" hidden="1">'31.01.2024'!$A$3:$E$152</definedName>
    <definedName name="Z_03912C94_8CB8_426A_88E3_E0055D829AE5_.wvu.FilterData" localSheetId="0" hidden="1">'31.01.2024'!$A$9:$AX$152</definedName>
    <definedName name="Z_03C96E24_D4B7_478E_9CBB_82C864477A89_.wvu.Cols" localSheetId="0" hidden="1">'31.01.2024'!$C:$E</definedName>
    <definedName name="Z_03C96E24_D4B7_478E_9CBB_82C864477A89_.wvu.FilterData" localSheetId="0" hidden="1">'31.01.2024'!$A$9:$AX$152</definedName>
    <definedName name="Z_03C96E24_D4B7_478E_9CBB_82C864477A89_.wvu.PrintArea" localSheetId="0" hidden="1">'31.01.2024'!$A$1:$AX$152</definedName>
    <definedName name="Z_03C96E24_D4B7_478E_9CBB_82C864477A89_.wvu.PrintTitles" localSheetId="0" hidden="1">'31.01.2024'!$4:$9</definedName>
    <definedName name="Z_03D45540_7568_479A_A384_84878AAD126A_.wvu.FilterData" localSheetId="0" hidden="1">'31.01.2024'!$A$3:$E$152</definedName>
    <definedName name="Z_04409E09_D0A7_4966_BA63_95EBDE4B4B24_.wvu.FilterData" localSheetId="0" hidden="1">'31.01.2024'!$A$3:$E$152</definedName>
    <definedName name="Z_05E5FAD3_9BC0_49C3_A192_CBB7355F3957_.wvu.FilterData" localSheetId="0" hidden="1">'31.01.2024'!$A$3:$E$152</definedName>
    <definedName name="Z_05FE824E_C4A2_4FFA_99EA_90FC5891E9BC_.wvu.FilterData" localSheetId="0" hidden="1">'31.01.2024'!$A$3:$E$152</definedName>
    <definedName name="Z_06EC7FA6_8DAF_4CF5_A175_9C2C2D1FBDEB_.wvu.FilterData" localSheetId="0" hidden="1">'31.01.2024'!$A$3:$E$152</definedName>
    <definedName name="Z_07F0A46A_776D_4D99_AB3B_C466B359FF11_.wvu.FilterData" localSheetId="0" hidden="1">'31.01.2024'!$A$3:$E$152</definedName>
    <definedName name="Z_0947493D_F2E3_491E_AEEE_6ECA07534E2B_.wvu.FilterData" localSheetId="0" hidden="1">'31.01.2024'!$A$3:$E$152</definedName>
    <definedName name="Z_094926D8_D42A_49E9_B000_18F9112D6184_.wvu.FilterData" localSheetId="0" hidden="1">'31.01.2024'!$A$3:$E$152</definedName>
    <definedName name="Z_09985AA8_A51A_4EC6_A7E4_0FD9CD488CB9_.wvu.FilterData" localSheetId="0" hidden="1">'31.01.2024'!$A$3:$E$152</definedName>
    <definedName name="Z_09A032A0_F275_4063_8012_8A2A37A74C2F_.wvu.FilterData" localSheetId="0" hidden="1">'31.01.2024'!$A$3:$E$152</definedName>
    <definedName name="Z_09B2CAAE_4D8D_4864_B425_3C98DDC3496D_.wvu.FilterData" localSheetId="0" hidden="1">'31.01.2024'!$A$3:$E$152</definedName>
    <definedName name="Z_09EF0EC0_5153_4F50_A0C9_E7520AF30110_.wvu.FilterData" localSheetId="0" hidden="1">'31.01.2024'!$A$3:$E$152</definedName>
    <definedName name="Z_0A7C427D_6EFA_4664_A3D9_40E180EF1FEE_.wvu.FilterData" localSheetId="0" hidden="1">'31.01.2024'!$A$3:$E$152</definedName>
    <definedName name="Z_0AE3A344_70EA_4B6C_961F_CC87A054D971_.wvu.FilterData" localSheetId="0" hidden="1">'31.01.2024'!$A$3:$E$152</definedName>
    <definedName name="Z_0B603D87_08E4_41F7_B34D_8CC5BB5E261A_.wvu.FilterData" localSheetId="0" hidden="1">'31.01.2024'!$A$3:$E$152</definedName>
    <definedName name="Z_0BC5A75D_1D6E_40E4_9ACA_7D955E45F1FE_.wvu.FilterData" localSheetId="0" hidden="1">'31.01.2024'!$A$9:$AX$152</definedName>
    <definedName name="Z_0C064140_865A_4209_9914_4DCDE4DFDEF1_.wvu.FilterData" localSheetId="0" hidden="1">'31.01.2024'!$A$3:$E$152</definedName>
    <definedName name="Z_0C5A20B2_F06D_4EFE_A28C_BE29CA83945A_.wvu.FilterData" localSheetId="0" hidden="1">'31.01.2024'!$A$3:$E$152</definedName>
    <definedName name="Z_0C5B21A1_05B6_4904_9BB7_694A981C9448_.wvu.FilterData" localSheetId="0" hidden="1">'31.01.2024'!$A$3:$E$152</definedName>
    <definedName name="Z_0CAA50B8_9F9F_4906_BB46_4C63A1910719_.wvu.FilterData" localSheetId="0" hidden="1">'31.01.2024'!$A$3:$E$152</definedName>
    <definedName name="Z_0CCF43EF_F197_45C7_BE0D_3CE7B2AC7EE8_.wvu.FilterData" localSheetId="0" hidden="1">'31.01.2024'!$A$3:$E$152</definedName>
    <definedName name="Z_0CED8387_0893_4F4A_91BD_2C0FEAF0E26B_.wvu.FilterData" localSheetId="0" hidden="1">'31.01.2024'!$A$3:$E$152</definedName>
    <definedName name="Z_0E6099B1_C58F_4772_8D31_521711A33C24_.wvu.FilterData" localSheetId="0" hidden="1">'31.01.2024'!$A$3:$E$152</definedName>
    <definedName name="Z_0F700FBE_666E_48AC_A61E_938C97A3E5BA_.wvu.FilterData" localSheetId="0" hidden="1">'31.01.2024'!$A$3:$E$152</definedName>
    <definedName name="Z_1026AF5E_DB2C_43CF_AC95_B454E1D11FDC_.wvu.FilterData" localSheetId="0" hidden="1">'31.01.2024'!$A$3:$E$152</definedName>
    <definedName name="Z_11A7F518_7CB0_4081_B395_ED7B77B41AE3_.wvu.FilterData" localSheetId="0" hidden="1">'31.01.2024'!$A$3:$E$152</definedName>
    <definedName name="Z_13181016_F438_484C_A8DD_9726FF6FAEC7_.wvu.FilterData" localSheetId="0" hidden="1">'31.01.2024'!$A$3:$E$152</definedName>
    <definedName name="Z_13574D86_4A32_4D8A_825F_51B3D36AEE8A_.wvu.FilterData" localSheetId="0" hidden="1">'31.01.2024'!$A$9:$AX$152</definedName>
    <definedName name="Z_149F26C9_95E6_497E_8F75_54E172DB40A7_.wvu.FilterData" localSheetId="0" hidden="1">'31.01.2024'!$A$3:$E$152</definedName>
    <definedName name="Z_16354A40_EA79_45D7_9A96_FD6BF3F3841E_.wvu.FilterData" localSheetId="0" hidden="1">'31.01.2024'!$A$9:$AX$152</definedName>
    <definedName name="Z_16598B8D_DCA1_438F_92D4_90E01A2A3080_.wvu.FilterData" localSheetId="0" hidden="1">'31.01.2024'!$A$3:$E$152</definedName>
    <definedName name="Z_170AF7A0_92CA_4C2C_9237_56A38E34E69A_.wvu.FilterData" localSheetId="0" hidden="1">'31.01.2024'!$A$3:$E$152</definedName>
    <definedName name="Z_172D5ADA_E85B_4329_B600_E73DF7EC4360_.wvu.FilterData" localSheetId="0" hidden="1">'31.01.2024'!$A$3:$E$152</definedName>
    <definedName name="Z_17E1900B_C11C_4BC4_9D5E_A6ECA42942F0_.wvu.Cols" localSheetId="0" hidden="1">'31.01.2024'!$C:$E</definedName>
    <definedName name="Z_17E1900B_C11C_4BC4_9D5E_A6ECA42942F0_.wvu.FilterData" localSheetId="0" hidden="1">'31.01.2024'!$A$9:$AX$152</definedName>
    <definedName name="Z_17E1900B_C11C_4BC4_9D5E_A6ECA42942F0_.wvu.PrintArea" localSheetId="0" hidden="1">'31.01.2024'!$A$1:$AX$152</definedName>
    <definedName name="Z_17E1900B_C11C_4BC4_9D5E_A6ECA42942F0_.wvu.PrintTitles" localSheetId="0" hidden="1">'31.01.2024'!$4:$9</definedName>
    <definedName name="Z_1A6DCED4_CC77_4F83_A4E4_F94DB1264896_.wvu.FilterData" localSheetId="0" hidden="1">'31.01.2024'!$A$3:$E$152</definedName>
    <definedName name="Z_1AE37994_DCEA_4343_85E0_33E6FA0F5102_.wvu.FilterData" localSheetId="0" hidden="1">'31.01.2024'!$A$3:$E$152</definedName>
    <definedName name="Z_1AF9EE55_C7C8_4479_8CAF_9675CD5024C7_.wvu.FilterData" localSheetId="0" hidden="1">'31.01.2024'!$A$3:$E$152</definedName>
    <definedName name="Z_1B7AFCEC_BC1A_43AE_8378_10F5E351BE00_.wvu.FilterData" localSheetId="0" hidden="1">'31.01.2024'!$A$3:$E$152</definedName>
    <definedName name="Z_1C18363C_92ED_4A4B_BDDD_A27ADBF8E8E2_.wvu.FilterData" localSheetId="0" hidden="1">'31.01.2024'!$A$3:$E$152</definedName>
    <definedName name="Z_1C2C52D3_4CC5_41FC_9611_E2A84B1DD765_.wvu.FilterData" localSheetId="0" hidden="1">'31.01.2024'!$A$3:$E$152</definedName>
    <definedName name="Z_1CB73A08_A86C_42F0_9903_AD5E5A519180_.wvu.FilterData" localSheetId="0" hidden="1">'31.01.2024'!$A$3:$E$152</definedName>
    <definedName name="Z_1D43E7B0_C924_4846_8399_6E4944C22E36_.wvu.FilterData" localSheetId="0" hidden="1">'31.01.2024'!$A$3:$E$152</definedName>
    <definedName name="Z_1D8D7CFC_311D_49F7_94F5_993012D6087D_.wvu.FilterData" localSheetId="0" hidden="1">'31.01.2024'!$A$3:$E$152</definedName>
    <definedName name="Z_1DAACBD9_D55D_407C_9B13_23C051515E96_.wvu.FilterData" localSheetId="0" hidden="1">'31.01.2024'!$A$3:$E$152</definedName>
    <definedName name="Z_1EF5608E_626D_4671_9594_C4FEA83D1769_.wvu.FilterData" localSheetId="0" hidden="1">'31.01.2024'!$A$3:$E$152</definedName>
    <definedName name="Z_1F743098_522F_4DCB_86EB_342BC5832246_.wvu.FilterData" localSheetId="0" hidden="1">'31.01.2024'!$A$3:$E$152</definedName>
    <definedName name="Z_205328DA_183F_4542_86F9_50A4E785242D_.wvu.FilterData" localSheetId="0" hidden="1">'31.01.2024'!$A$3:$E$152</definedName>
    <definedName name="Z_20A020E3_EA3E_4BB8_AD5B_4BDDA389A365_.wvu.FilterData" localSheetId="0" hidden="1">'31.01.2024'!$A$9:$AX$152</definedName>
    <definedName name="Z_20A12C06_715F_4A90_A505_2AFADD0D737B_.wvu.FilterData" localSheetId="0" hidden="1">'31.01.2024'!$A$3:$E$152</definedName>
    <definedName name="Z_21B5AF0E_4AAC_42C9_BB32_9E3CFC92751A_.wvu.Cols" localSheetId="0" hidden="1">'31.01.2024'!$C:$E</definedName>
    <definedName name="Z_21B5AF0E_4AAC_42C9_BB32_9E3CFC92751A_.wvu.FilterData" localSheetId="0" hidden="1">'31.01.2024'!$A$9:$AX$152</definedName>
    <definedName name="Z_21B5AF0E_4AAC_42C9_BB32_9E3CFC92751A_.wvu.PrintArea" localSheetId="0" hidden="1">'31.01.2024'!$B$12:$E$152</definedName>
    <definedName name="Z_21B5AF0E_4AAC_42C9_BB32_9E3CFC92751A_.wvu.PrintTitles" localSheetId="0" hidden="1">'31.01.2024'!$9:$9</definedName>
    <definedName name="Z_22297B42_1B32_467E_A556_F80E0EB69490_.wvu.FilterData" localSheetId="0" hidden="1">'31.01.2024'!$A$3:$E$152</definedName>
    <definedName name="Z_23072A54_8939_42A0_A5B1_98851360884C_.wvu.FilterData" localSheetId="0" hidden="1">'31.01.2024'!$A$9:$AX$152</definedName>
    <definedName name="Z_2423EEC4_D2C3_4E0F_ABD0_0233A57F8E98_.wvu.FilterData" localSheetId="0" hidden="1">'31.01.2024'!$A$3:$E$152</definedName>
    <definedName name="Z_242D6BC6_649A_489F_A439_52E9120E4D22_.wvu.FilterData" localSheetId="0" hidden="1">'31.01.2024'!$A$3:$E$152</definedName>
    <definedName name="Z_2444E3C2_55B6_4420_97FB_E233633E9521_.wvu.FilterData" localSheetId="0" hidden="1">'31.01.2024'!$A$3:$E$152</definedName>
    <definedName name="Z_24D4F925_DA2F_4D7E_8D10_9B04346B81C6_.wvu.FilterData" localSheetId="0" hidden="1">'31.01.2024'!$A$3:$E$152</definedName>
    <definedName name="Z_25443898_3927_46CC_B8CE_C7496285B8FF_.wvu.FilterData" localSheetId="0" hidden="1">'31.01.2024'!$A$3:$E$152</definedName>
    <definedName name="Z_26BC2E29_A8BB_4185_A197_986AEEDB4F98_.wvu.FilterData" localSheetId="0" hidden="1">'31.01.2024'!$A$3:$E$152</definedName>
    <definedName name="Z_2873E9A4_1F64_4238_9D2E_CF20F359B958_.wvu.FilterData" localSheetId="0" hidden="1">'31.01.2024'!$A$3:$E$152</definedName>
    <definedName name="Z_28BEA71A_BC56_483D_BC05_102AB9527DD2_.wvu.FilterData" localSheetId="0" hidden="1">'31.01.2024'!$A$3:$E$152</definedName>
    <definedName name="Z_28FFD823_69F6_4ACA_8806_F891525325F9_.wvu.FilterData" localSheetId="0" hidden="1">'31.01.2024'!$A$3:$E$152</definedName>
    <definedName name="Z_29FD31C1_BCC3_4211_96D8_5E1F06124BD9_.wvu.FilterData" localSheetId="0" hidden="1">'31.01.2024'!$A$3:$E$152</definedName>
    <definedName name="Z_2A14C3FF_42EA_417E_8F2A_B6D82D6A770F_.wvu.FilterData" localSheetId="0" hidden="1">'31.01.2024'!$A$3:$E$152</definedName>
    <definedName name="Z_2A3AF765_89F9_499F_9A00_6ADEEEE21789_.wvu.FilterData" localSheetId="0" hidden="1">'31.01.2024'!$A$3:$E$152</definedName>
    <definedName name="Z_2BBF40C4_6F40_49C0_BB6C_2C3772C76AA6_.wvu.FilterData" localSheetId="0" hidden="1">'31.01.2024'!$A$3:$E$152</definedName>
    <definedName name="Z_2BF201F7_8032_4BE5_8768_D45AEF830D08_.wvu.FilterData" localSheetId="0" hidden="1">'31.01.2024'!$A$3:$E$152</definedName>
    <definedName name="Z_2BFDC3DE_84DA_4319_9539_B03034665277_.wvu.FilterData" localSheetId="0" hidden="1">'31.01.2024'!$A$3:$E$152</definedName>
    <definedName name="Z_2D463CB8_69CF_4C33_9665_098F32D58B7B_.wvu.FilterData" localSheetId="0" hidden="1">'31.01.2024'!$A$3:$E$152</definedName>
    <definedName name="Z_2D52F491_2609_4950_A35B_93409C5D3233_.wvu.FilterData" localSheetId="0" hidden="1">'31.01.2024'!$A$3:$E$152</definedName>
    <definedName name="Z_2D992377_B134_4698_90EF_D0A75191D3B2_.wvu.FilterData" localSheetId="0" hidden="1">'31.01.2024'!$A$9:$AX$152</definedName>
    <definedName name="Z_2DFEF0EA_BBD7_432E_98CB_023131CC965B_.wvu.FilterData" localSheetId="0" hidden="1">'31.01.2024'!$A$3:$E$152</definedName>
    <definedName name="Z_2EC6190B_A9F0_40D7_A2E1_47311DD0D190_.wvu.FilterData" localSheetId="0" hidden="1">'31.01.2024'!$A$3:$E$152</definedName>
    <definedName name="Z_2F18B346_8A29_4C5B_B6BF_52F9194B753D_.wvu.FilterData" localSheetId="0" hidden="1">'31.01.2024'!$A$3:$E$152</definedName>
    <definedName name="Z_2F6673D5_94B5_4CF4_80FC_6A4759CD5CB7_.wvu.FilterData" localSheetId="0" hidden="1">'31.01.2024'!$A$9:$AX$152</definedName>
    <definedName name="Z_2F8B7C00_EA0D_4E1F_8E2F_503A250747A9_.wvu.FilterData" localSheetId="0" hidden="1">'31.01.2024'!$A$3:$E$152</definedName>
    <definedName name="Z_302FD5A0_5219_45DE_B31D_70FC33CA467F_.wvu.FilterData" localSheetId="0" hidden="1">'31.01.2024'!$A$3:$E$152</definedName>
    <definedName name="Z_303392BA_5FCC_4647_9B9B_EFC63AA8E454_.wvu.FilterData" localSheetId="0" hidden="1">'31.01.2024'!$A$9:$AX$152</definedName>
    <definedName name="Z_3039D312_87AB_4AB1_AFCF_890DD1FD3141_.wvu.FilterData" localSheetId="0" hidden="1">'31.01.2024'!$A$3:$E$152</definedName>
    <definedName name="Z_30699B72_5599_4A3F_8AEB_BFB2BD5C3342_.wvu.FilterData" localSheetId="0" hidden="1">'31.01.2024'!$A$3:$E$152</definedName>
    <definedName name="Z_309A40DE_6330_4C93_B462_53FEBBC8F3F8_.wvu.FilterData" localSheetId="0" hidden="1">'31.01.2024'!$A$3:$E$152</definedName>
    <definedName name="Z_30CE9D84_2C62_4F85_8AB3_9DB7C10BEDB0_.wvu.FilterData" localSheetId="0" hidden="1">'31.01.2024'!$A$3:$E$152</definedName>
    <definedName name="Z_31579F6A_6B7A_4A91_A549_02ED99A243E8_.wvu.FilterData" localSheetId="0" hidden="1">'31.01.2024'!$A$9:$AX$152</definedName>
    <definedName name="Z_31A224E9_F8CE_49CA_8ACC_E6996F1D351C_.wvu.FilterData" localSheetId="0" hidden="1">'31.01.2024'!$A$3:$E$152</definedName>
    <definedName name="Z_31BF6C32_3539_439D_92F3_68DDA0342251_.wvu.FilterData" localSheetId="0" hidden="1">'31.01.2024'!$A$3:$E$152</definedName>
    <definedName name="Z_31EE7CDE_38DC_4D9E_B127_F3DB532B437A_.wvu.FilterData" localSheetId="0" hidden="1">'31.01.2024'!$A$9:$AX$152</definedName>
    <definedName name="Z_3266E477_C201_456F_8F0B_8120DD6BFB06_.wvu.FilterData" localSheetId="0" hidden="1">'31.01.2024'!$A$3:$E$152</definedName>
    <definedName name="Z_34A441FA_547C_4444_A4A5_E22A4E7BEFE8_.wvu.FilterData" localSheetId="0" hidden="1">'31.01.2024'!$A$9:$AX$152</definedName>
    <definedName name="Z_352DFBF0_8EC3_4EC5_A130_7D7D835C68A6_.wvu.FilterData" localSheetId="0" hidden="1">'31.01.2024'!$A$3:$E$152</definedName>
    <definedName name="Z_360F310F_3671_43EC_A5BF_B88BB602891B_.wvu.FilterData" localSheetId="0" hidden="1">'31.01.2024'!$A$3:$E$152</definedName>
    <definedName name="Z_3791D11B_BF48_4CD6_9A7A_93A87167A59D_.wvu.FilterData" localSheetId="0" hidden="1">'31.01.2024'!$A$3:$E$152</definedName>
    <definedName name="Z_3902A6D8_195C_42B9_85C9_03D9E5D0A1DB_.wvu.FilterData" localSheetId="0" hidden="1">'31.01.2024'!$A$3:$E$152</definedName>
    <definedName name="Z_3916067A_6929_4183_B72E_D0E2191BD1CC_.wvu.FilterData" localSheetId="0" hidden="1">'31.01.2024'!$A$3:$E$152</definedName>
    <definedName name="Z_39AA7EA7_D39C_4A54_81B8_50B06F330001_.wvu.FilterData" localSheetId="0" hidden="1">'31.01.2024'!$A$3:$E$152</definedName>
    <definedName name="Z_39B9703C_F588_4EB8_8971_643A6EC8C264_.wvu.FilterData" localSheetId="0" hidden="1">'31.01.2024'!$A$3:$E$152</definedName>
    <definedName name="Z_3A7B7025_DB3B_466D_8CF0_3242E27FE7F6_.wvu.FilterData" localSheetId="0" hidden="1">'31.01.2024'!$A$3:$E$152</definedName>
    <definedName name="Z_3A91F785_EC6E_498E_8030_34DE441E398D_.wvu.FilterData" localSheetId="0" hidden="1">'31.01.2024'!$A$10:$AX$150</definedName>
    <definedName name="Z_3AA1936D_458C_4299_8131_FE28D87EF601_.wvu.FilterData" localSheetId="0" hidden="1">'31.01.2024'!$A$3:$E$152</definedName>
    <definedName name="Z_3B324F60_877D_4151_8F53_EB2C72D1B32A_.wvu.FilterData" localSheetId="0" hidden="1">'31.01.2024'!$A$3:$E$152</definedName>
    <definedName name="Z_3B7CB79C_1C5A_4C37_B3C0_1AB35C5D9799_.wvu.FilterData" localSheetId="0" hidden="1">'31.01.2024'!$A$3:$E$152</definedName>
    <definedName name="Z_3B8FE8F2_0219_48F6_AC14_71D646869229_.wvu.FilterData" localSheetId="0" hidden="1">'31.01.2024'!$A$3:$E$152</definedName>
    <definedName name="Z_3B95C754_A90B_4DDD_A607_A3F07501DA11_.wvu.FilterData" localSheetId="0" hidden="1">'31.01.2024'!$A$3:$E$152</definedName>
    <definedName name="Z_3B9DE3BE_F790_4CFA_A3D6_626CFDC34346_.wvu.FilterData" localSheetId="0" hidden="1">'31.01.2024'!$A$3:$E$152</definedName>
    <definedName name="Z_3BAB5BE6_29E2_4CB1_9F2E_7416659A4270_.wvu.FilterData" localSheetId="0" hidden="1">'31.01.2024'!$A$3:$E$152</definedName>
    <definedName name="Z_3BD1B0DE_6277_4B30_9DFC_C335B874EB26_.wvu.FilterData" localSheetId="0" hidden="1">'31.01.2024'!$A$3:$E$152</definedName>
    <definedName name="Z_3C3835FB_8325_4E27_AD06_0580C7E554DA_.wvu.FilterData" localSheetId="0" hidden="1">'31.01.2024'!$A$3:$E$152</definedName>
    <definedName name="Z_3C86F4DC_92E7_426B_9DFC_C9CF18991924_.wvu.FilterData" localSheetId="0" hidden="1">'31.01.2024'!$A$3:$E$152</definedName>
    <definedName name="Z_3C932AC9_A1A5_4233_9D35_2E7BCC242F73_.wvu.FilterData" localSheetId="0" hidden="1">'31.01.2024'!$A$3:$E$152</definedName>
    <definedName name="Z_3D242434_D6A8_4F7C_B797_3C134F4FBB15_.wvu.FilterData" localSheetId="0" hidden="1">'31.01.2024'!$A$3:$E$152</definedName>
    <definedName name="Z_3D259E59_9D7C_4975_B24C_1C18F6CBA927_.wvu.FilterData" localSheetId="0" hidden="1">'31.01.2024'!$A$3:$E$152</definedName>
    <definedName name="Z_3D6F9ED1_6C3E_44B8_9992_F8095B48020D_.wvu.FilterData" localSheetId="0" hidden="1">'31.01.2024'!$A$3:$E$152</definedName>
    <definedName name="Z_3DED9AE7_F04F_4B46_BE79_2A3E346E9842_.wvu.Cols" localSheetId="0" hidden="1">'31.01.2024'!$C:$E</definedName>
    <definedName name="Z_3DED9AE7_F04F_4B46_BE79_2A3E346E9842_.wvu.FilterData" localSheetId="0" hidden="1">'31.01.2024'!$A$9:$AX$152</definedName>
    <definedName name="Z_3DED9AE7_F04F_4B46_BE79_2A3E346E9842_.wvu.PrintArea" localSheetId="0" hidden="1">'31.01.2024'!$B$12:$E$152</definedName>
    <definedName name="Z_3DED9AE7_F04F_4B46_BE79_2A3E346E9842_.wvu.PrintTitles" localSheetId="0" hidden="1">'31.01.2024'!$9:$9</definedName>
    <definedName name="Z_3E193CEB_0261_46F8_BA38_2F8C46868F49_.wvu.FilterData" localSheetId="0" hidden="1">'31.01.2024'!$A$3:$E$152</definedName>
    <definedName name="Z_3E53ABE1_107B_4F88_9793_E1E0A58AFBEB_.wvu.FilterData" localSheetId="0" hidden="1">'31.01.2024'!$A$3:$E$152</definedName>
    <definedName name="Z_3E94C4D1_8733_4C9C_8400_5171A6790C39_.wvu.FilterData" localSheetId="0" hidden="1">'31.01.2024'!$A$3:$E$152</definedName>
    <definedName name="Z_3EE8656B_3D58_46EA_9803_20F57ACC87C6_.wvu.FilterData" localSheetId="0" hidden="1">'31.01.2024'!$A$9:$AX$152</definedName>
    <definedName name="Z_3F1E3995_DE4D_417C_9BEB_5189667EE11C_.wvu.FilterData" localSheetId="0" hidden="1">'31.01.2024'!$A$9:$AX$152</definedName>
    <definedName name="Z_3F3CE309_CB90_4C42_AB29_6A1025AD4906_.wvu.FilterData" localSheetId="0" hidden="1">'31.01.2024'!$A$3:$E$152</definedName>
    <definedName name="Z_406515D4_46EB_4247_8FAF_BB05D9D6D76B_.wvu.FilterData" localSheetId="0" hidden="1">'31.01.2024'!$A$3:$E$152</definedName>
    <definedName name="Z_40F7F319_56AA_4CFA_BE63_7ED86F7463C4_.wvu.FilterData" localSheetId="0" hidden="1">'31.01.2024'!$A$9:$AX$152</definedName>
    <definedName name="Z_426233AA_CCAD_44BB_A448_55EC1035703D_.wvu.FilterData" localSheetId="0" hidden="1">'31.01.2024'!$A$3:$E$152</definedName>
    <definedName name="Z_426D4BF5_CDA7_4659_8501_A4A149B78175_.wvu.FilterData" localSheetId="0" hidden="1">'31.01.2024'!$A$9:$AX$152</definedName>
    <definedName name="Z_4279C048_F854_48D0_B429_5BDEE7E3427A_.wvu.FilterData" localSheetId="0" hidden="1">'31.01.2024'!$A$3:$E$152</definedName>
    <definedName name="Z_44147A4D_9D60_4144_811B_0537116CE1B8_.wvu.FilterData" localSheetId="0" hidden="1">'31.01.2024'!$A$3:$E$152</definedName>
    <definedName name="Z_44898BEA_CF89_4411_8DBB_0E290C3297C5_.wvu.FilterData" localSheetId="0" hidden="1">'31.01.2024'!$A$3:$E$152</definedName>
    <definedName name="Z_4554B7AD_6832_483E_A70C_EE66F64BA1D3_.wvu.FilterData" localSheetId="0" hidden="1">'31.01.2024'!$A$3:$E$152</definedName>
    <definedName name="Z_45941ED9_40B3_463B_A5DD_05B4C6E133FF_.wvu.FilterData" localSheetId="0" hidden="1">'31.01.2024'!$A$3:$E$152</definedName>
    <definedName name="Z_46FFE78A_C8D8_4421_ABB5_6C7E2497A8F6_.wvu.FilterData" localSheetId="0" hidden="1">'31.01.2024'!$A$3:$E$152</definedName>
    <definedName name="Z_47193158_5D9D_42C4_92CE_7BF52AFB5ECF_.wvu.FilterData" localSheetId="0" hidden="1">'31.01.2024'!$A$3:$E$152</definedName>
    <definedName name="Z_4949A29E_820E_43B4_A805_736EEC46A773_.wvu.FilterData" localSheetId="0" hidden="1">'31.01.2024'!$A$3:$E$152</definedName>
    <definedName name="Z_496CA6A6_3960_437E_8E36_9D2896A1DB6E_.wvu.FilterData" localSheetId="0" hidden="1">'31.01.2024'!$A$3:$E$152</definedName>
    <definedName name="Z_4C835A33_852D_4137_AFEA_4FA5364DAB6C_.wvu.FilterData" localSheetId="0" hidden="1">'31.01.2024'!$A$3:$E$152</definedName>
    <definedName name="Z_4CBAC8A2_186B_4581_861C_A364E634CD9E_.wvu.FilterData" localSheetId="0" hidden="1">'31.01.2024'!$A$9:$AX$152</definedName>
    <definedName name="Z_4CE6549F_2E8C_46C5_801F_4661C0F14C06_.wvu.FilterData" localSheetId="0" hidden="1">'31.01.2024'!$A$3:$E$152</definedName>
    <definedName name="Z_4CF7619F_58EF_441D_B8F0_31CDE29CE1E3_.wvu.FilterData" localSheetId="0" hidden="1">'31.01.2024'!$A$3:$E$152</definedName>
    <definedName name="Z_4FA9BF8D_9C60_4D89_986E_E7BB33718F89_.wvu.FilterData" localSheetId="0" hidden="1">'31.01.2024'!$A$3:$E$152</definedName>
    <definedName name="Z_4FB73A2E_E770_4FA2_9FB0_0F7589F28B07_.wvu.FilterData" localSheetId="0" hidden="1">'31.01.2024'!$A$3:$E$152</definedName>
    <definedName name="Z_506C7CEE_85A3_4EAE_AA53_64AAEE36D39C_.wvu.FilterData" localSheetId="0" hidden="1">'31.01.2024'!$A$3:$E$152</definedName>
    <definedName name="Z_51A93250_8FB2_4630_8D27_CEA254EDDAD8_.wvu.FilterData" localSheetId="0" hidden="1">'31.01.2024'!$A$3:$E$152</definedName>
    <definedName name="Z_5274F333_425C_4CCF_B668_40C99AD11A9E_.wvu.FilterData" localSheetId="0" hidden="1">'31.01.2024'!$A$3:$E$152</definedName>
    <definedName name="Z_52A6BE21_DD7B_4825_BEB3_FD0F09B27C93_.wvu.FilterData" localSheetId="0" hidden="1">'31.01.2024'!$A$3:$E$152</definedName>
    <definedName name="Z_550CABC6_60D8_464F_9F12_BF264013935A_.wvu.FilterData" localSheetId="0" hidden="1">'31.01.2024'!$A$3:$E$152</definedName>
    <definedName name="Z_55B5F640_7CC9_42C9_8A41_A1E03CDC6E8B_.wvu.FilterData" localSheetId="0" hidden="1">'31.01.2024'!$A$9:$AX$152</definedName>
    <definedName name="Z_55F16C6B_5E4B_49BA_AFA9_EB3A01C9E219_.wvu.FilterData" localSheetId="0" hidden="1">'31.01.2024'!$A$3:$E$152</definedName>
    <definedName name="Z_56914A3A_C1AD_4B6C_9529_0B98C887E7B9_.wvu.FilterData" localSheetId="0" hidden="1">'31.01.2024'!$A$3:$E$152</definedName>
    <definedName name="Z_571D0442_0B7B_42CD_B46B_28CCA0F11B02_.wvu.FilterData" localSheetId="0" hidden="1">'31.01.2024'!$A$3:$E$152</definedName>
    <definedName name="Z_575537C2_E0DD_4528_A731_3572B676D082_.wvu.FilterData" localSheetId="0" hidden="1">'31.01.2024'!$A$3:$E$152</definedName>
    <definedName name="Z_57DA717B_E31E_4CC4_8E06_317963119ABC_.wvu.FilterData" localSheetId="0" hidden="1">'31.01.2024'!$A$3:$E$152</definedName>
    <definedName name="Z_582DF11E_0CF6_4E96_97AC_FC478893927F_.wvu.FilterData" localSheetId="0" hidden="1">'31.01.2024'!$A$3:$E$152</definedName>
    <definedName name="Z_58D86BDF_5E2F_457F_9939_C96066D15920_.wvu.FilterData" localSheetId="0" hidden="1">'31.01.2024'!$A$3:$E$152</definedName>
    <definedName name="Z_58F8CC6F_5209_432B_80D3_AC7C3F068965_.wvu.FilterData" localSheetId="0" hidden="1">'31.01.2024'!$A$3:$E$152</definedName>
    <definedName name="Z_59BA079B_D669_457D_96F3_1E2A17B5C5AA_.wvu.FilterData" localSheetId="0" hidden="1">'31.01.2024'!$A$3:$E$152</definedName>
    <definedName name="Z_5A507044_D7CF_421A_8F21_891BF9624557_.wvu.FilterData" localSheetId="0" hidden="1">'31.01.2024'!$A$3:$E$152</definedName>
    <definedName name="Z_5A59173F_D6BE_4B02_A521_6CA1B4422344_.wvu.FilterData" localSheetId="0" hidden="1">'31.01.2024'!$A$3:$E$152</definedName>
    <definedName name="Z_5D688828_8FD3_4503_A290_C6804DD20B34_.wvu.FilterData" localSheetId="0" hidden="1">'31.01.2024'!$A$3:$E$152</definedName>
    <definedName name="Z_5D75427D_6940_4668_BC3E_F0A72F4A1013_.wvu.FilterData" localSheetId="0" hidden="1">'31.01.2024'!$A$9:$AX$152</definedName>
    <definedName name="Z_5DA2996F_B4F7_45BE_AFB4_1394331C124A_.wvu.FilterData" localSheetId="0" hidden="1">'31.01.2024'!$A$9:$AX$152</definedName>
    <definedName name="Z_5E35F53C_862B_4757_9EBE_013318628ED6_.wvu.FilterData" localSheetId="0" hidden="1">'31.01.2024'!$A$3:$E$152</definedName>
    <definedName name="Z_5F4F9D5D_EA13_4FEE_B59F_9E74B7203170_.wvu.FilterData" localSheetId="0" hidden="1">'31.01.2024'!$A$3:$E$152</definedName>
    <definedName name="Z_5F5372A3_DDF0_48BA_9982_F26D2B78E31F_.wvu.Cols" localSheetId="0" hidden="1">'31.01.2024'!$C:$E</definedName>
    <definedName name="Z_5F5372A3_DDF0_48BA_9982_F26D2B78E31F_.wvu.FilterData" localSheetId="0" hidden="1">'31.01.2024'!$A$9:$AX$152</definedName>
    <definedName name="Z_5F5372A3_DDF0_48BA_9982_F26D2B78E31F_.wvu.PrintArea" localSheetId="0" hidden="1">'31.01.2024'!$B$12:$E$152</definedName>
    <definedName name="Z_5F5372A3_DDF0_48BA_9982_F26D2B78E31F_.wvu.PrintTitles" localSheetId="0" hidden="1">'31.01.2024'!$9:$9</definedName>
    <definedName name="Z_5FC8FFE7_433E_4875_955F_D7C5F1E644EA_.wvu.FilterData" localSheetId="0" hidden="1">'31.01.2024'!$A$3:$E$152</definedName>
    <definedName name="Z_5FDE79D1_2A50_4FB7_BDB4_C687B2287A09_.wvu.FilterData" localSheetId="0" hidden="1">'31.01.2024'!$A$3:$E$152</definedName>
    <definedName name="Z_6030D3BA_570D_40DB_B277_69AF1767A6FE_.wvu.FilterData" localSheetId="0" hidden="1">'31.01.2024'!$A$3:$E$152</definedName>
    <definedName name="Z_61114F37_941E_4685_B3FB_FFF37E3CFC67_.wvu.FilterData" localSheetId="0" hidden="1">'31.01.2024'!$A$9:$AX$152</definedName>
    <definedName name="Z_6246D98E_0944_4DBF_92E5_40BC8B4F71D4_.wvu.FilterData" localSheetId="0" hidden="1">'31.01.2024'!$A$9:$AX$152</definedName>
    <definedName name="Z_62935158_AA7F_4D7C_94B8_F90DA8783A00_.wvu.FilterData" localSheetId="0" hidden="1">'31.01.2024'!$A$3:$E$152</definedName>
    <definedName name="Z_6304CACD_BE23_4CB4_B8D8_1629548CFC8E_.wvu.FilterData" localSheetId="0" hidden="1">'31.01.2024'!$A$3:$E$152</definedName>
    <definedName name="Z_6392C0AE_E0DF_418E_B82F_D55BC12BBEF0_.wvu.FilterData" localSheetId="0" hidden="1">'31.01.2024'!$A$3:$E$152</definedName>
    <definedName name="Z_6525A17E_3080_4B84_97D9_6E0BA2C304A3_.wvu.FilterData" localSheetId="0" hidden="1">'31.01.2024'!$A$3:$E$152</definedName>
    <definedName name="Z_655C9B88_4AE7_4C9A_A231_BFC42839523A_.wvu.FilterData" localSheetId="0" hidden="1">'31.01.2024'!$A$3:$E$152</definedName>
    <definedName name="Z_6565EB8F_8FF2_414D_BA56_5AB415A434FC_.wvu.FilterData" localSheetId="0" hidden="1">'31.01.2024'!$A$3:$E$152</definedName>
    <definedName name="Z_657EF1F9_E20E_4205_9C59_119EAF4E8681_.wvu.FilterData" localSheetId="0" hidden="1">'31.01.2024'!$A$3:$E$152</definedName>
    <definedName name="Z_67B0FF9E_E4E6_4995_AF00_D677B1E4529C_.wvu.FilterData" localSheetId="0" hidden="1">'31.01.2024'!$A$3:$E$152</definedName>
    <definedName name="Z_692EB0CA_E4BE_4A21_857E_B2AE13E9C2B1_.wvu.Cols" localSheetId="0" hidden="1">'31.01.2024'!$C:$E,'31.01.2024'!#REF!,'31.01.2024'!#REF!</definedName>
    <definedName name="Z_692EB0CA_E4BE_4A21_857E_B2AE13E9C2B1_.wvu.FilterData" localSheetId="0" hidden="1">'31.01.2024'!$A$9:$AX$152</definedName>
    <definedName name="Z_692EB0CA_E4BE_4A21_857E_B2AE13E9C2B1_.wvu.PrintArea" localSheetId="0" hidden="1">'31.01.2024'!$A$1:$AX$152</definedName>
    <definedName name="Z_692EB0CA_E4BE_4A21_857E_B2AE13E9C2B1_.wvu.PrintTitles" localSheetId="0" hidden="1">'31.01.2024'!$4:$9</definedName>
    <definedName name="Z_6A269201_BACA_4210_ABDC_994F515D92E3_.wvu.FilterData" localSheetId="0" hidden="1">'31.01.2024'!$A$3:$E$152</definedName>
    <definedName name="Z_6A542C2D_2050_4535_A455_695CC703E4BF_.wvu.FilterData" localSheetId="0" hidden="1">'31.01.2024'!$A$3:$E$152</definedName>
    <definedName name="Z_6A8D20E6_1005_492B_BC74_16FFCF28161D_.wvu.FilterData" localSheetId="0" hidden="1">'31.01.2024'!$A$3:$E$152</definedName>
    <definedName name="Z_6B1CFE43_048D_4BAE_8DF1_FB324D7366AF_.wvu.FilterData" localSheetId="0" hidden="1">'31.01.2024'!$A$3:$E$152</definedName>
    <definedName name="Z_6B7EDCE2_76F5_42E4_9958_B4D6F7044052_.wvu.FilterData" localSheetId="0" hidden="1">'31.01.2024'!$A$3:$E$152</definedName>
    <definedName name="Z_6C9C16C0_A1C7_48FF_87F7_FEAC0CD21919_.wvu.FilterData" localSheetId="0" hidden="1">'31.01.2024'!$A$3:$E$152</definedName>
    <definedName name="Z_6D197DB6_CCF8_4107_BD07_0F2C8A5EE2C0_.wvu.FilterData" localSheetId="0" hidden="1">'31.01.2024'!$A$3:$E$152</definedName>
    <definedName name="Z_6D789E81_CB5A_4E9D_9C36_8845A3FD1C97_.wvu.FilterData" localSheetId="0" hidden="1">'31.01.2024'!$A$3:$E$152</definedName>
    <definedName name="Z_6DC21292_089F_49CF_9C14_15DECE403C3D_.wvu.FilterData" localSheetId="0" hidden="1">'31.01.2024'!$A$3:$E$152</definedName>
    <definedName name="Z_6E6FD54C_4C8E_4267_BBC5_DDDA89863499_.wvu.FilterData" localSheetId="0" hidden="1">'31.01.2024'!$A$3:$E$152</definedName>
    <definedName name="Z_6EAEDD90_8767_4769_9478_65F3741FD01C_.wvu.FilterData" localSheetId="0" hidden="1">'31.01.2024'!$A$3:$E$152</definedName>
    <definedName name="Z_6F32A753_ACCC_42D2_9DD6_170C596AFA4C_.wvu.FilterData" localSheetId="0" hidden="1">'31.01.2024'!$A$3:$E$152</definedName>
    <definedName name="Z_6F4221D9_A329_49BF_A75B_BCC3B5B62E64_.wvu.FilterData" localSheetId="0" hidden="1">'31.01.2024'!$A$3:$E$152</definedName>
    <definedName name="Z_703DD0CB_33E8_4D9E_8FAB_1F66D89A9AB1_.wvu.FilterData" localSheetId="0" hidden="1">'31.01.2024'!$A$9:$AX$152</definedName>
    <definedName name="Z_70925B40_BB66_442B_A975_DDBE7FA8355E_.wvu.FilterData" localSheetId="0" hidden="1">'31.01.2024'!$A$3:$E$152</definedName>
    <definedName name="Z_718AC857_68A1_41BB_BFB5_038A93EA57C1_.wvu.FilterData" localSheetId="0" hidden="1">'31.01.2024'!$A$9:$AX$152</definedName>
    <definedName name="Z_7195E294_5206_45D7_8C79_FBEBFEAA4858_.wvu.FilterData" localSheetId="0" hidden="1">'31.01.2024'!$A$3:$E$152</definedName>
    <definedName name="Z_71CE4B40_541C_4375_B848_7925F784046B_.wvu.FilterData" localSheetId="0" hidden="1">'31.01.2024'!$A$3:$E$152</definedName>
    <definedName name="Z_71E1B010_EE8B_45AE_A1FF_8294D05D9244_.wvu.FilterData" localSheetId="0" hidden="1">'31.01.2024'!$A$3:$E$152</definedName>
    <definedName name="Z_72527EE6_4450_4138_9B49_2737B9E93FA8_.wvu.FilterData" localSheetId="0" hidden="1">'31.01.2024'!$A$3:$E$152</definedName>
    <definedName name="Z_7259B272_E414_45FF_8926_5754040ADF96_.wvu.FilterData" localSheetId="0" hidden="1">'31.01.2024'!$A$3:$E$152</definedName>
    <definedName name="Z_72B580CE_E77F_4DD0_9BA4_2D42F6B4A6D6_.wvu.FilterData" localSheetId="0" hidden="1">'31.01.2024'!$A$3:$E$152</definedName>
    <definedName name="Z_72DA4F9F_0E70_4FCC_BF2E_9D0EF73B5E28_.wvu.Cols" localSheetId="0" hidden="1">'31.01.2024'!$C:$E</definedName>
    <definedName name="Z_72DA4F9F_0E70_4FCC_BF2E_9D0EF73B5E28_.wvu.FilterData" localSheetId="0" hidden="1">'31.01.2024'!$A$9:$AX$152</definedName>
    <definedName name="Z_72DA4F9F_0E70_4FCC_BF2E_9D0EF73B5E28_.wvu.PrintArea" localSheetId="0" hidden="1">'31.01.2024'!$A$1:$AX$152</definedName>
    <definedName name="Z_72DA4F9F_0E70_4FCC_BF2E_9D0EF73B5E28_.wvu.PrintTitles" localSheetId="0" hidden="1">'31.01.2024'!$4:$9</definedName>
    <definedName name="Z_740E27AC_14ED_4B66_A48A_642CD63DEC2F_.wvu.FilterData" localSheetId="0" hidden="1">'31.01.2024'!$A$3:$E$152</definedName>
    <definedName name="Z_7448FBA2_715B_4D9F_8AF9_AE2BEB987A76_.wvu.FilterData" localSheetId="0" hidden="1">'31.01.2024'!$A$3:$E$152</definedName>
    <definedName name="Z_7497FEBD_0FB8_4C17_87C0_A2AAF3F178B6_.wvu.FilterData" localSheetId="0" hidden="1">'31.01.2024'!$A$3:$E$152</definedName>
    <definedName name="Z_75BBB3E6_AB56_47E7_87F9_36F1415F2663_.wvu.Cols" localSheetId="0" hidden="1">'31.01.2024'!$C:$E</definedName>
    <definedName name="Z_75BBB3E6_AB56_47E7_87F9_36F1415F2663_.wvu.FilterData" localSheetId="0" hidden="1">'31.01.2024'!$A$9:$AX$152</definedName>
    <definedName name="Z_75BBB3E6_AB56_47E7_87F9_36F1415F2663_.wvu.PrintArea" localSheetId="0" hidden="1">'31.01.2024'!$A$1:$AX$152</definedName>
    <definedName name="Z_75BBB3E6_AB56_47E7_87F9_36F1415F2663_.wvu.PrintTitles" localSheetId="0" hidden="1">'31.01.2024'!$4:$9</definedName>
    <definedName name="Z_7613E564_E295_4FD1_B156_789329C9C729_.wvu.FilterData" localSheetId="0" hidden="1">'31.01.2024'!$A$3:$E$152</definedName>
    <definedName name="Z_76307CBE_E977_47C2_B48B_2E43CAE81688_.wvu.FilterData" localSheetId="0" hidden="1">'31.01.2024'!$A$3:$E$152</definedName>
    <definedName name="Z_76313A03_6119_41C3_893E_40A0DAA5521F_.wvu.FilterData" localSheetId="0" hidden="1">'31.01.2024'!$A$3:$E$152</definedName>
    <definedName name="Z_782F301B_E092_49BD_B8EC_21755277C398_.wvu.FilterData" localSheetId="0" hidden="1">'31.01.2024'!$A$3:$E$152</definedName>
    <definedName name="Z_78E65262_3020_4ECD_B758_D3C8829C9E56_.wvu.FilterData" localSheetId="0" hidden="1">'31.01.2024'!$A$3:$E$152</definedName>
    <definedName name="Z_78EB7406_D230_4C91_8515_99DA0B9964C0_.wvu.FilterData" localSheetId="0" hidden="1">'31.01.2024'!$A$3:$E$152</definedName>
    <definedName name="Z_795F4F87_898A_4651_A29B_1788D5577E6B_.wvu.FilterData" localSheetId="0" hidden="1">'31.01.2024'!$A$3:$E$152</definedName>
    <definedName name="Z_7A28E47D_F6A7_4DEB_9A24_8E6CC8D601B7_.wvu.FilterData" localSheetId="0" hidden="1">'31.01.2024'!$A$3:$E$152</definedName>
    <definedName name="Z_7A461BE6_C62B_4245_B163_253A2C4160EA_.wvu.FilterData" localSheetId="0" hidden="1">'31.01.2024'!$A$9:$AX$152</definedName>
    <definedName name="Z_7B006CA9_F1B3_40AE_83A1_72819A6C46EB_.wvu.FilterData" localSheetId="0" hidden="1">'31.01.2024'!$A$3:$E$152</definedName>
    <definedName name="Z_7B144D2D_0CD5_4E75_A3C7_B46D04659A38_.wvu.FilterData" localSheetId="0" hidden="1">'31.01.2024'!$A$3:$E$152</definedName>
    <definedName name="Z_7B43C19C_B05B_45B6_93DF_07F82BC94FF0_.wvu.FilterData" localSheetId="0" hidden="1">'31.01.2024'!$A$3:$E$152</definedName>
    <definedName name="Z_7B5307C2_ACBE_4471_AEA0_325469C5ED30_.wvu.FilterData" localSheetId="0" hidden="1">'31.01.2024'!$A$3:$E$152</definedName>
    <definedName name="Z_7B85065C_9AE3_4D21_A5B2_0D1C71D3D54C_.wvu.FilterData" localSheetId="0" hidden="1">'31.01.2024'!$A$3:$E$152</definedName>
    <definedName name="Z_7C188583_335B_4D1B_AB18_577BA5793E54_.wvu.FilterData" localSheetId="0" hidden="1">'31.01.2024'!$A$3:$E$152</definedName>
    <definedName name="Z_7C23EA24_4020_4C08_AFDE_C491260CC3CC_.wvu.FilterData" localSheetId="0" hidden="1">'31.01.2024'!$A$3:$E$152</definedName>
    <definedName name="Z_7C8838BA_3405_4623_8199_6387BDA1E9A5_.wvu.FilterData" localSheetId="0" hidden="1">'31.01.2024'!$A$3:$E$152</definedName>
    <definedName name="Z_7D2BD6FF_47AB_4E42_A5A8_B5717C351477_.wvu.FilterData" localSheetId="0" hidden="1">'31.01.2024'!$A$3:$E$152</definedName>
    <definedName name="Z_7D9CBE68_4F70_4430_B02A_FF25E2CB0CAB_.wvu.FilterData" localSheetId="0" hidden="1">'31.01.2024'!$A$3:$E$152</definedName>
    <definedName name="Z_7DD6EAAD_67D0_48AB_8FDE_D1C5CE04351E_.wvu.FilterData" localSheetId="0" hidden="1">'31.01.2024'!$A$3:$E$152</definedName>
    <definedName name="Z_7E695CEF_9439_4014_BE33_C57CA2FFC1BC_.wvu.FilterData" localSheetId="0" hidden="1">'31.01.2024'!$A$3:$E$152</definedName>
    <definedName name="Z_7E7259D0_2656_4161_AC05_450323F483D6_.wvu.FilterData" localSheetId="0" hidden="1">'31.01.2024'!$A$9:$AX$152</definedName>
    <definedName name="Z_7E93ACB1_5F16_43EB_BC0E_77B3E34BD81B_.wvu.FilterData" localSheetId="0" hidden="1">'31.01.2024'!$A$9:$AX$152</definedName>
    <definedName name="Z_7F58FE71_EBBD_4980_A7A2_D486E8647499_.wvu.FilterData" localSheetId="0" hidden="1">'31.01.2024'!$A$3:$E$152</definedName>
    <definedName name="Z_7F7404B1_B7A6_4A9C_932F_ABE18DA1566B_.wvu.FilterData" localSheetId="0" hidden="1">'31.01.2024'!$A$3:$E$152</definedName>
    <definedName name="Z_80116F1E_952F_4CBD_AC82_FB6AAE5BF6AA_.wvu.FilterData" localSheetId="0" hidden="1">'31.01.2024'!$A$3:$E$152</definedName>
    <definedName name="Z_805DA47D_7DBE_43EA_B5A3_775FC2916639_.wvu.FilterData" localSheetId="0" hidden="1">'31.01.2024'!$A$3:$E$152</definedName>
    <definedName name="Z_80E30DA1_6CFB_43CC_95FB_522F6222610A_.wvu.FilterData" localSheetId="0" hidden="1">'31.01.2024'!$A$3:$E$152</definedName>
    <definedName name="Z_819726C2_C8D1_4B33_B416_EEF25E2CF82B_.wvu.FilterData" localSheetId="0" hidden="1">'31.01.2024'!$A$3:$E$152</definedName>
    <definedName name="Z_81F2BE34_B1F1_47C1_94FE_AF71ABAE6ECA_.wvu.FilterData" localSheetId="0" hidden="1">'31.01.2024'!$A$3:$E$152</definedName>
    <definedName name="Z_822DE3F8_60D8_449E_9D03_0791731F0304_.wvu.FilterData" localSheetId="0" hidden="1">'31.01.2024'!$A$3:$E$152</definedName>
    <definedName name="Z_834C6182_9A3D_4BC0_B906_5BE82139140C_.wvu.FilterData" localSheetId="0" hidden="1">'31.01.2024'!$A$9:$AX$152</definedName>
    <definedName name="Z_84468CF9_70CB_4805_B68E_F44D851F035E_.wvu.FilterData" localSheetId="0" hidden="1">'31.01.2024'!$A$9:$AX$152</definedName>
    <definedName name="Z_84D7EBAC_58D9_4046_BEAD_96C2384F513E_.wvu.FilterData" localSheetId="0" hidden="1">'31.01.2024'!$A$3:$E$152</definedName>
    <definedName name="Z_8523B6FA_BC4F_4283_9D98_365402E09E80_.wvu.FilterData" localSheetId="0" hidden="1">'31.01.2024'!$A$3:$E$152</definedName>
    <definedName name="Z_852FCC18_0778_4FE2_BB25_F71E76D2F2D6_.wvu.FilterData" localSheetId="0" hidden="1">'31.01.2024'!$A$3:$E$152</definedName>
    <definedName name="Z_857A956A_65F5_47EE_A012_030C3081A76F_.wvu.FilterData" localSheetId="0" hidden="1">'31.01.2024'!$A$3:$E$152</definedName>
    <definedName name="Z_86A89990_E0B1_42D3_A7DB_4A21F1F9AD31_.wvu.FilterData" localSheetId="0" hidden="1">'31.01.2024'!$A$9:$AX$152</definedName>
    <definedName name="Z_86C509CF_C4A1_4BB5_A7E0_F54EAC27339B_.wvu.FilterData" localSheetId="0" hidden="1">'31.01.2024'!$A$3:$E$152</definedName>
    <definedName name="Z_871FCE94_FA92_4725_9046_83B4F040A406_.wvu.FilterData" localSheetId="0" hidden="1">'31.01.2024'!$A$3:$E$152</definedName>
    <definedName name="Z_883019F3_8766_4117_A8B2_3984A174F36B_.wvu.FilterData" localSheetId="0" hidden="1">'31.01.2024'!$A$3:$E$152</definedName>
    <definedName name="Z_883F361E_311D_4D65_8C4D_E2D6F102F7D8_.wvu.FilterData" localSheetId="0" hidden="1">'31.01.2024'!$A$3:$E$152</definedName>
    <definedName name="Z_891EE4AF_995F_4F83_A261_7307C54D753F_.wvu.FilterData" localSheetId="0" hidden="1">'31.01.2024'!$A$3:$E$152</definedName>
    <definedName name="Z_895A8DD0_1714_4F69_8D76_B9469EFA53B2_.wvu.FilterData" localSheetId="0" hidden="1">'31.01.2024'!$A$3:$E$152</definedName>
    <definedName name="Z_8AB98A84_8AEF_4CEE_9360_972537D9F515_.wvu.FilterData" localSheetId="0" hidden="1">'31.01.2024'!$A$3:$E$152</definedName>
    <definedName name="Z_8B88AB57_A6B1_4CDE_A4BF_283D05013BFD_.wvu.FilterData" localSheetId="0" hidden="1">'31.01.2024'!$A$3:$E$152</definedName>
    <definedName name="Z_8B913A87_D5BC_4D0F_9273_38C05B2D95B7_.wvu.FilterData" localSheetId="0" hidden="1">'31.01.2024'!$A$3:$E$152</definedName>
    <definedName name="Z_8BA02AFC_67DC_46A6_B6E0_98B3EA6DC3B1_.wvu.FilterData" localSheetId="0" hidden="1">'31.01.2024'!$A$3:$E$152</definedName>
    <definedName name="Z_8C015203_E2E5_4733_9467_E1DCD4713D4C_.wvu.FilterData" localSheetId="0" hidden="1">'31.01.2024'!$A$3:$E$152</definedName>
    <definedName name="Z_8CC7D2D2_8098_4D37_9FB5_1B4BA0A0E62C_.wvu.FilterData" localSheetId="0" hidden="1">'31.01.2024'!$A$3:$E$152</definedName>
    <definedName name="Z_8CECCEE7_AD93_44BA_BF66_1BC7B2E1CE4E_.wvu.FilterData" localSheetId="0" hidden="1">'31.01.2024'!$A$3:$E$152</definedName>
    <definedName name="Z_8D102F81_DD2E_4D3F_AF30_BBA8046EBB7C_.wvu.FilterData" localSheetId="0" hidden="1">'31.01.2024'!$A$3:$E$152</definedName>
    <definedName name="Z_8D5D13C2_1A1E_40D0_BDB8_59724EE1FE45_.wvu.FilterData" localSheetId="0" hidden="1">'31.01.2024'!$A$9:$AX$152</definedName>
    <definedName name="Z_8DF0C74C_55A7_43DC_8A4E_548C4165D1F7_.wvu.FilterData" localSheetId="0" hidden="1">'31.01.2024'!$A$3:$E$152</definedName>
    <definedName name="Z_8EA384E8_66AB_4356_B0D9_30AAACAA2ED6_.wvu.FilterData" localSheetId="0" hidden="1">'31.01.2024'!$A$3:$E$152</definedName>
    <definedName name="Z_8EB30DEC_1954_44F0_9E6F_18A0F1405576_.wvu.FilterData" localSheetId="0" hidden="1">'31.01.2024'!$A$3:$E$152</definedName>
    <definedName name="Z_91056C41_205A_4CBA_B91F_6C162F7BCEB0_.wvu.Cols" localSheetId="0" hidden="1">'31.01.2024'!$C:$E</definedName>
    <definedName name="Z_91056C41_205A_4CBA_B91F_6C162F7BCEB0_.wvu.FilterData" localSheetId="0" hidden="1">'31.01.2024'!$A$9:$AX$152</definedName>
    <definedName name="Z_91056C41_205A_4CBA_B91F_6C162F7BCEB0_.wvu.PrintArea" localSheetId="0" hidden="1">'31.01.2024'!$B$12:$E$152</definedName>
    <definedName name="Z_91056C41_205A_4CBA_B91F_6C162F7BCEB0_.wvu.PrintTitles" localSheetId="0" hidden="1">'31.01.2024'!$9:$9</definedName>
    <definedName name="Z_91102E35_B3DF_40E3_B90C_C2E39ADD776D_.wvu.FilterData" localSheetId="0" hidden="1">'31.01.2024'!$A$3:$E$152</definedName>
    <definedName name="Z_91CBC350_1DC6_44BB_9549_C6F4CCB199E6_.wvu.Cols" localSheetId="0" hidden="1">'31.01.2024'!$C:$E</definedName>
    <definedName name="Z_91CBC350_1DC6_44BB_9549_C6F4CCB199E6_.wvu.FilterData" localSheetId="0" hidden="1">'31.01.2024'!$A$9:$AX$152</definedName>
    <definedName name="Z_91CBC350_1DC6_44BB_9549_C6F4CCB199E6_.wvu.PrintArea" localSheetId="0" hidden="1">'31.01.2024'!$B$12:$E$152</definedName>
    <definedName name="Z_91CBC350_1DC6_44BB_9549_C6F4CCB199E6_.wvu.PrintTitles" localSheetId="0" hidden="1">'31.01.2024'!$9:$9</definedName>
    <definedName name="Z_91DF250D_0017_452C_94B4_000873517455_.wvu.FilterData" localSheetId="0" hidden="1">'31.01.2024'!$A$3:$E$152</definedName>
    <definedName name="Z_9210BDE2_5E33_4D08_BAE4_26DA9B4D945E_.wvu.FilterData" localSheetId="0" hidden="1">'31.01.2024'!$A$3:$E$152</definedName>
    <definedName name="Z_92CA9AC5_B08B_4E47_863E_AF8A15820F5D_.wvu.FilterData" localSheetId="0" hidden="1">'31.01.2024'!$A$9:$AX$152</definedName>
    <definedName name="Z_92CA9AC5_B08B_4E47_863E_AF8A15820F5D_.wvu.PrintArea" localSheetId="0" hidden="1">'31.01.2024'!$A$1:$AX$152</definedName>
    <definedName name="Z_92CA9AC5_B08B_4E47_863E_AF8A15820F5D_.wvu.PrintTitles" localSheetId="0" hidden="1">'31.01.2024'!$4:$9</definedName>
    <definedName name="Z_934E1319_ECE1_4DE6_AA80_D4E8108C62AD_.wvu.FilterData" localSheetId="0" hidden="1">'31.01.2024'!$A$3:$E$152</definedName>
    <definedName name="Z_93D718FF_6314_42C4_B7C1_E82466748497_.wvu.FilterData" localSheetId="0" hidden="1">'31.01.2024'!$A$3:$E$152</definedName>
    <definedName name="Z_9402B542_5B5C_4AA1_891D_23830A2E054C_.wvu.FilterData" localSheetId="0" hidden="1">'31.01.2024'!$A$3:$E$152</definedName>
    <definedName name="Z_950A97B4_C2BC_4302_A4A5_DA50800BE8D3_.wvu.FilterData" localSheetId="0" hidden="1">'31.01.2024'!$A$3:$E$152</definedName>
    <definedName name="Z_95315560_C82B_450F_BA7A_7193B18C5BD3_.wvu.FilterData" localSheetId="0" hidden="1">'31.01.2024'!$A$9:$AX$152</definedName>
    <definedName name="Z_964EEB49_35F2_44F1_B6BD_83B5EF5264AC_.wvu.FilterData" localSheetId="0" hidden="1">'31.01.2024'!$A$3:$E$152</definedName>
    <definedName name="Z_9674DFE9_87D2_46B3_BA94_A997855E7B1F_.wvu.FilterData" localSheetId="0" hidden="1">'31.01.2024'!$A$3:$E$152</definedName>
    <definedName name="Z_968630AE_A04D_4992_BD85_C0C9F7BAE6AF_.wvu.FilterData" localSheetId="0" hidden="1">'31.01.2024'!$A$9:$AX$152</definedName>
    <definedName name="Z_96959C85_958C_4082_A664_E861CA8D7E82_.wvu.FilterData" localSheetId="0" hidden="1">'31.01.2024'!$A$3:$E$152</definedName>
    <definedName name="Z_96F69F0C_B4DA_4818_8F33_AADA80DB0409_.wvu.FilterData" localSheetId="0" hidden="1">'31.01.2024'!$A$3:$E$152</definedName>
    <definedName name="Z_9771D99B_9F7F_4C38_9B1B_F932E3956C56_.wvu.FilterData" localSheetId="0" hidden="1">'31.01.2024'!$A$3:$E$152</definedName>
    <definedName name="Z_9961CFF8_6B4C_4E97_A47C_B92E23A99F0F_.wvu.FilterData" localSheetId="0" hidden="1">'31.01.2024'!$A$9:$AX$152</definedName>
    <definedName name="Z_99CF5567_C6E3_44A6_B2B5_CD00E94A01E4_.wvu.FilterData" localSheetId="0" hidden="1">'31.01.2024'!$A$3:$E$152</definedName>
    <definedName name="Z_9A4E967F_F757_42A7_B5ED_1F22A8589BA4_.wvu.FilterData" localSheetId="0" hidden="1">'31.01.2024'!$A$3:$E$152</definedName>
    <definedName name="Z_9AD842C4_6500_43ED_9C70_0A7D79C6E99D_.wvu.FilterData" localSheetId="0" hidden="1">'31.01.2024'!$A$3:$E$152</definedName>
    <definedName name="Z_9AE1E23A_A88D_49F4_B489_F7EE179DA2A4_.wvu.FilterData" localSheetId="0" hidden="1">'31.01.2024'!$A$9:$AX$152</definedName>
    <definedName name="Z_9C5ACF47_5995_4763_A221_552613A75A8D_.wvu.FilterData" localSheetId="0" hidden="1">'31.01.2024'!$A$3:$E$152</definedName>
    <definedName name="Z_9C8E3BE6_D72F_4CAB_925C_82A6523AB7D3_.wvu.Cols" localSheetId="0" hidden="1">'31.01.2024'!$C:$E</definedName>
    <definedName name="Z_9C8E3BE6_D72F_4CAB_925C_82A6523AB7D3_.wvu.FilterData" localSheetId="0" hidden="1">'31.01.2024'!$A$9:$AX$152</definedName>
    <definedName name="Z_9C8E3BE6_D72F_4CAB_925C_82A6523AB7D3_.wvu.PrintArea" localSheetId="0" hidden="1">'31.01.2024'!$B$12:$E$152</definedName>
    <definedName name="Z_9C8E3BE6_D72F_4CAB_925C_82A6523AB7D3_.wvu.PrintTitles" localSheetId="0" hidden="1">'31.01.2024'!$9:$9</definedName>
    <definedName name="Z_9CB8CAC5_EEA9_4688_8AAC_10B9C71EB4A3_.wvu.FilterData" localSheetId="0" hidden="1">'31.01.2024'!$A$3:$E$152</definedName>
    <definedName name="Z_9D3BF98C_D4E5_4A9F_A686_3451277E7413_.wvu.FilterData" localSheetId="0" hidden="1">'31.01.2024'!$A$3:$E$152</definedName>
    <definedName name="Z_9E1F7438_6D2A_41B9_B705_1473155C8882_.wvu.FilterData" localSheetId="0" hidden="1">'31.01.2024'!$A$3:$E$152</definedName>
    <definedName name="Z_9E212AAA_944F_411E_A9E8_7235197103D2_.wvu.FilterData" localSheetId="0" hidden="1">'31.01.2024'!$A$3:$E$152</definedName>
    <definedName name="Z_9E3ED090_9652_44D2_8BE9_3DC100603DB5_.wvu.FilterData" localSheetId="0" hidden="1">'31.01.2024'!$A$9:$AX$152</definedName>
    <definedName name="Z_9F3A79C5_788F_4137_B3D7_E03EB274DEEC_.wvu.FilterData" localSheetId="0" hidden="1">'31.01.2024'!$A$3:$E$152</definedName>
    <definedName name="Z_9F9D0AF2_AD08_4949_8231_3C2DB3B2F02A_.wvu.FilterData" localSheetId="0" hidden="1">'31.01.2024'!$A$3:$E$152</definedName>
    <definedName name="Z_A00F31D2_7F5A_47EE_957A_B716148A812F_.wvu.FilterData" localSheetId="0" hidden="1">'31.01.2024'!$A$3:$E$152</definedName>
    <definedName name="Z_A1A39950_30A1_4622_888D_4C2DD46A5634_.wvu.FilterData" localSheetId="0" hidden="1">'31.01.2024'!$A$3:$E$152</definedName>
    <definedName name="Z_A1B01805_2805_4EFE_B988_5D83F2350B09_.wvu.FilterData" localSheetId="0" hidden="1">'31.01.2024'!$A$9:$AX$152</definedName>
    <definedName name="Z_A1B24F44_1BD4_49F4_B179_62A4F8A71EDD_.wvu.FilterData" localSheetId="0" hidden="1">'31.01.2024'!$A$3:$E$152</definedName>
    <definedName name="Z_A20EF899_282C_4512_AA2A_7A19C0D4EC38_.wvu.FilterData" localSheetId="0" hidden="1">'31.01.2024'!$A$3:$E$152</definedName>
    <definedName name="Z_A24E1E7A_2E6A_402D_8FCA_04C6220D2054_.wvu.FilterData" localSheetId="0" hidden="1">'31.01.2024'!$A$3:$E$152</definedName>
    <definedName name="Z_A27EC6EC_3F27_4B8C_8A07_01B6D2BCE256_.wvu.FilterData" localSheetId="0" hidden="1">'31.01.2024'!$A$9:$AX$152</definedName>
    <definedName name="Z_A2C44B1D_65B4_4BE4_AC13_83568204B5EF_.wvu.FilterData" localSheetId="0" hidden="1">'31.01.2024'!$A$3:$E$152</definedName>
    <definedName name="Z_A2D67751_7115_46D8_8A7A_4077DA292DB1_.wvu.FilterData" localSheetId="0" hidden="1">'31.01.2024'!$A$3:$E$152</definedName>
    <definedName name="Z_A5122CA2_BD99_475F_9481_44A6366EFD37_.wvu.FilterData" localSheetId="0" hidden="1">'31.01.2024'!$A$3:$E$152</definedName>
    <definedName name="Z_A5167C7B_C9E3_4127_9CA4_8D019A0F6336_.wvu.FilterData" localSheetId="0" hidden="1">'31.01.2024'!$A$3:$E$152</definedName>
    <definedName name="Z_A52BA26C_BA46_4A35_A86D_BB66268005D2_.wvu.FilterData" localSheetId="0" hidden="1">'31.01.2024'!$A$3:$E$152</definedName>
    <definedName name="Z_A6E22793_8BC0_43AD_A396_B47A883A2188_.wvu.FilterData" localSheetId="0" hidden="1">'31.01.2024'!$A$3:$E$152</definedName>
    <definedName name="Z_A84F37B9_C5B6_48A5_9787_90125399AEEB_.wvu.FilterData" localSheetId="0" hidden="1">'31.01.2024'!$A$3:$E$152</definedName>
    <definedName name="Z_A93853E3_AE81_42E4_8557_14376AB8D381_.wvu.FilterData" localSheetId="0" hidden="1">'31.01.2024'!$A$3:$E$152</definedName>
    <definedName name="Z_A98920E2_08B7_4497_909E_98CF65D95EF7_.wvu.FilterData" localSheetId="0" hidden="1">'31.01.2024'!$A$3:$E$152</definedName>
    <definedName name="Z_AA6BFD2A_6BFA_4ACB_822E_968D676EACF8_.wvu.FilterData" localSheetId="0" hidden="1">'31.01.2024'!$A$3:$E$152</definedName>
    <definedName name="Z_AB8C382B_C243_4A0B_8669_F1293D607C64_.wvu.FilterData" localSheetId="0" hidden="1">'31.01.2024'!$A$3:$E$152</definedName>
    <definedName name="Z_ACAE187F_2F7D_478F_AF26_C90C7362D77F_.wvu.FilterData" localSheetId="0" hidden="1">'31.01.2024'!$A$3:$E$152</definedName>
    <definedName name="Z_AD998924_2043_4443_B83D_CB99F0B2D330_.wvu.FilterData" localSheetId="0" hidden="1">'31.01.2024'!$A$3:$E$152</definedName>
    <definedName name="Z_ADBCB818_6C97_40DF_911C_787623517C53_.wvu.FilterData" localSheetId="0" hidden="1">'31.01.2024'!$A$3:$E$152</definedName>
    <definedName name="Z_AE346707_C485_4640_AB00_2E081A813452_.wvu.FilterData" localSheetId="0" hidden="1">'31.01.2024'!$A$3:$E$152</definedName>
    <definedName name="Z_AEDFA4F1_FCEA_4EF0_9E0F_2C7B1C1B8C4A_.wvu.FilterData" localSheetId="0" hidden="1">'31.01.2024'!$A$3:$E$152</definedName>
    <definedName name="Z_AF0647D7_6537_4550_B615_CC400C0AACBD_.wvu.FilterData" localSheetId="0" hidden="1">'31.01.2024'!$A$3:$E$152</definedName>
    <definedName name="Z_B0BD8F09_0742_47C8_BE3D_B7C12443504C_.wvu.FilterData" localSheetId="0" hidden="1">'31.01.2024'!$A$3:$E$152</definedName>
    <definedName name="Z_B1589344_2D94_4660_87F1_767C92C2FB0A_.wvu.FilterData" localSheetId="0" hidden="1">'31.01.2024'!$A$3:$E$152</definedName>
    <definedName name="Z_B24007D2_2701_4289_8EBB_7A0492C7014F_.wvu.FilterData" localSheetId="0" hidden="1">'31.01.2024'!$A$3:$E$152</definedName>
    <definedName name="Z_B2FC5FD6_297D_432D_9DEA_C15CF62895C8_.wvu.FilterData" localSheetId="0" hidden="1">'31.01.2024'!$A$9:$AX$152</definedName>
    <definedName name="Z_B3FCF103_8B68_47AF_9CBD_42E16DE8CA09_.wvu.FilterData" localSheetId="0" hidden="1">'31.01.2024'!$A$3:$E$152</definedName>
    <definedName name="Z_B42E014F_8BC6_4F7A_9E12_95BFDEC72714_.wvu.FilterData" localSheetId="0" hidden="1">'31.01.2024'!$A$3:$E$152</definedName>
    <definedName name="Z_B44B7494_33EB_41EE_AD7B_D96EE94041D3_.wvu.FilterData" localSheetId="0" hidden="1">'31.01.2024'!$A$9:$AX$152</definedName>
    <definedName name="Z_B46B8B94_8890_49AD_B6CB_ACB42C37E82C_.wvu.FilterData" localSheetId="0" hidden="1">'31.01.2024'!$A$3:$E$152</definedName>
    <definedName name="Z_B48559C7_40C8_4332_BD8F_8BFE996DB944_.wvu.FilterData" localSheetId="0" hidden="1">'31.01.2024'!$A$9:$AX$152</definedName>
    <definedName name="Z_B544DFCD_D798_400C_87ED_ED97EE72F679_.wvu.FilterData" localSheetId="0" hidden="1">'31.01.2024'!$A$3:$E$152</definedName>
    <definedName name="Z_B55CFD44_A2D1_46F8_BF2E_F00D9A597AAF_.wvu.FilterData" localSheetId="0" hidden="1">'31.01.2024'!$A$9:$AX$152</definedName>
    <definedName name="Z_B56841D3_70BB_41C9_87DE_32D9B9A92A5F_.wvu.FilterData" localSheetId="0" hidden="1">'31.01.2024'!$A$3:$E$152</definedName>
    <definedName name="Z_B57B54C0_6D41_4EE0_B033_7492EB296CAC_.wvu.FilterData" localSheetId="0" hidden="1">'31.01.2024'!$A$3:$E$152</definedName>
    <definedName name="Z_B70B431C_9975_443C_8E53_0AB42F3E87B0_.wvu.FilterData" localSheetId="0" hidden="1">'31.01.2024'!$A$3:$E$152</definedName>
    <definedName name="Z_B744C89E_D15C_469E_9746_0B07814775C2_.wvu.FilterData" localSheetId="0" hidden="1">'31.01.2024'!$A$3:$E$152</definedName>
    <definedName name="Z_B7B91109_2E80_42C6_8CC2_E16ABE0942D1_.wvu.FilterData" localSheetId="0" hidden="1">'31.01.2024'!$A$3:$E$152</definedName>
    <definedName name="Z_B82ED83E_AD8B_410E_8F13_B70E8CD34F9B_.wvu.FilterData" localSheetId="0" hidden="1">'31.01.2024'!$A$9:$AX$152</definedName>
    <definedName name="Z_B85DB337_613A_4DB7_80C6_5ED5DEA72875_.wvu.Cols" localSheetId="0" hidden="1">'31.01.2024'!$C:$E</definedName>
    <definedName name="Z_B85DB337_613A_4DB7_80C6_5ED5DEA72875_.wvu.FilterData" localSheetId="0" hidden="1">'31.01.2024'!$A$9:$AX$152</definedName>
    <definedName name="Z_B85DB337_613A_4DB7_80C6_5ED5DEA72875_.wvu.PrintArea" localSheetId="0" hidden="1">'31.01.2024'!$B$12:$E$152</definedName>
    <definedName name="Z_B85DB337_613A_4DB7_80C6_5ED5DEA72875_.wvu.PrintTitles" localSheetId="0" hidden="1">'31.01.2024'!$9:$9</definedName>
    <definedName name="Z_B8627502_9189_4B10_A163_6069AB4E5DC9_.wvu.FilterData" localSheetId="0" hidden="1">'31.01.2024'!$A$10:$AX$150</definedName>
    <definedName name="Z_B886F2FB_A32D_4C45_A4FF_A42A4DE29BEC_.wvu.FilterData" localSheetId="0" hidden="1">'31.01.2024'!$A$3:$E$152</definedName>
    <definedName name="Z_B891D234_C335_4CEC_8DE4_7483F9F01D02_.wvu.FilterData" localSheetId="0" hidden="1">'31.01.2024'!$A$3:$E$152</definedName>
    <definedName name="Z_B9DD7765_D580_4CF6_89DE_B6F0F9B33767_.wvu.FilterData" localSheetId="0" hidden="1">'31.01.2024'!$A$3:$E$152</definedName>
    <definedName name="Z_BA229F7E_C2DB_410F_90BF_A6A10084E499_.wvu.FilterData" localSheetId="0" hidden="1">'31.01.2024'!$A$3:$E$152</definedName>
    <definedName name="Z_BA4B2CEB_4E4E_4E44_A9CD_4F1253A69A94_.wvu.FilterData" localSheetId="0" hidden="1">'31.01.2024'!$A$9:$AX$152</definedName>
    <definedName name="Z_BAB4D215_092C_44DE_9E55_316864A9C4E9_.wvu.FilterData" localSheetId="0" hidden="1">'31.01.2024'!$A$9:$AX$152</definedName>
    <definedName name="Z_BB02C991_C2E6_4AE9_BE60_62493FF1D97F_.wvu.FilterData" localSheetId="0" hidden="1">'31.01.2024'!$A$3:$E$152</definedName>
    <definedName name="Z_BBC851D3_887B_4C92_A514_4A1BF97C7D03_.wvu.FilterData" localSheetId="0" hidden="1">'31.01.2024'!$A$3:$E$152</definedName>
    <definedName name="Z_BBE26464_7D6A_4E2E_A08C_41FBD596DB69_.wvu.FilterData" localSheetId="0" hidden="1">'31.01.2024'!$A$3:$E$152</definedName>
    <definedName name="Z_BCA23277_A6B8_43C9_9C0E_225D263BAC8C_.wvu.FilterData" localSheetId="0" hidden="1">'31.01.2024'!$A$3:$E$152</definedName>
    <definedName name="Z_BCE3C66B_BA8C_440C_8FD7_D9B0F48A0894_.wvu.FilterData" localSheetId="0" hidden="1">'31.01.2024'!$A$3:$E$152</definedName>
    <definedName name="Z_BD52AB80_D286_4282_AAB5_EDE4828F0859_.wvu.FilterData" localSheetId="0" hidden="1">'31.01.2024'!$A$3:$E$152</definedName>
    <definedName name="Z_BE202170_D505_4AA2_BB8C_37919421A5CF_.wvu.FilterData" localSheetId="0" hidden="1">'31.01.2024'!$A$9:$AX$152</definedName>
    <definedName name="Z_BF6313EC_46B3_437D_A53D_FDED2F30A016_.wvu.FilterData" localSheetId="0" hidden="1">'31.01.2024'!$A$3:$E$152</definedName>
    <definedName name="Z_BF6313EC_46B3_437D_A53D_FDED2F30A016_.wvu.PrintArea" localSheetId="0" hidden="1">'31.01.2024'!$B$12:$E$152</definedName>
    <definedName name="Z_BF6313EC_46B3_437D_A53D_FDED2F30A016_.wvu.PrintTitles" localSheetId="0" hidden="1">'31.01.2024'!$9:$9</definedName>
    <definedName name="Z_BFFDF4D5_0163_4AA5_BBAA_E979D8CDCBD0_.wvu.FilterData" localSheetId="0" hidden="1">'31.01.2024'!$A$3:$E$152</definedName>
    <definedName name="Z_C0133963_0DD0_4A16_8AE0_8DFD85B4FE61_.wvu.FilterData" localSheetId="0" hidden="1">'31.01.2024'!$A$9:$AX$152</definedName>
    <definedName name="Z_C033F69D_E1A9_4810_B0A2_A99C51F324CA_.wvu.FilterData" localSheetId="0" hidden="1">'31.01.2024'!$A$3:$E$152</definedName>
    <definedName name="Z_C04909A7_ABC3_47E2_8975_2C37F846839A_.wvu.FilterData" localSheetId="0" hidden="1">'31.01.2024'!$A$3:$E$152</definedName>
    <definedName name="Z_C05C9806_E015_4048_92C8_01B176493876_.wvu.FilterData" localSheetId="0" hidden="1">'31.01.2024'!$A$3:$E$152</definedName>
    <definedName name="Z_C0B034D4_7DA0_47A4_B2C4_A91C7297334F_.wvu.FilterData" localSheetId="0" hidden="1">'31.01.2024'!$A$3:$E$152</definedName>
    <definedName name="Z_C19B62E7_CC47_42EC_929B_3020A71ED17F_.wvu.FilterData" localSheetId="0" hidden="1">'31.01.2024'!$A$3:$E$152</definedName>
    <definedName name="Z_C2CA6632_75A2_42FB_AEA3_F78C1BA0030C_.wvu.FilterData" localSheetId="0" hidden="1">'31.01.2024'!$A$3:$E$152</definedName>
    <definedName name="Z_C38D9603_FA83_4D5D_9160_B159EB7DA757_.wvu.FilterData" localSheetId="0" hidden="1">'31.01.2024'!$A$3:$E$152</definedName>
    <definedName name="Z_C38D9603_FA83_4D5D_9160_B159EB7DA757_.wvu.PrintArea" localSheetId="0" hidden="1">'31.01.2024'!$B$12:$E$152</definedName>
    <definedName name="Z_C38D9603_FA83_4D5D_9160_B159EB7DA757_.wvu.PrintTitles" localSheetId="0" hidden="1">'31.01.2024'!$9:$9</definedName>
    <definedName name="Z_C39A0B6D_564E_41D2_9047_A7C3E60AF6DF_.wvu.FilterData" localSheetId="0" hidden="1">'31.01.2024'!$A$3:$E$152</definedName>
    <definedName name="Z_C3D5EDF1_4F4A_4F34_B2A8_D29BFD483156_.wvu.FilterData" localSheetId="0" hidden="1">'31.01.2024'!$A$3:$E$152</definedName>
    <definedName name="Z_C40406BA_83A9_42AA_8DC0_50F8EC30A9E4_.wvu.FilterData" localSheetId="0" hidden="1">'31.01.2024'!$A$3:$E$152</definedName>
    <definedName name="Z_C6662A6E_487F_4EA8_95A3_9B3406B259DD_.wvu.FilterData" localSheetId="0" hidden="1">'31.01.2024'!$A$3:$E$152</definedName>
    <definedName name="Z_C726FF69_7F7C_4E58_B9DC_25B2685ED479_.wvu.FilterData" localSheetId="0" hidden="1">'31.01.2024'!$A$3:$E$152</definedName>
    <definedName name="Z_C7512682_E722_408E_8DBB_782AF5115D1C_.wvu.FilterData" localSheetId="0" hidden="1">'31.01.2024'!$A$3:$E$152</definedName>
    <definedName name="Z_C78CB5C3_3EBF_4BE4_9FF0_8A57BAA7D145_.wvu.FilterData" localSheetId="0" hidden="1">'31.01.2024'!$A$3:$E$152</definedName>
    <definedName name="Z_C7A89AEA_63F5_41E2_8D19_A0CD5A443566_.wvu.FilterData" localSheetId="0" hidden="1">'31.01.2024'!$A$3:$E$152</definedName>
    <definedName name="Z_C8C76646_2A14_404D_9641_4C46C53BF210_.wvu.FilterData" localSheetId="0" hidden="1">'31.01.2024'!$A$3:$E$152</definedName>
    <definedName name="Z_C8FC8DD1_5F48_41A7_B6F7_CDA0B267075C_.wvu.FilterData" localSheetId="0" hidden="1">'31.01.2024'!$A$9:$AX$152</definedName>
    <definedName name="Z_C93C73BC_BBCB_4092_9BA1_8E0DDD0BF3CA_.wvu.FilterData" localSheetId="0" hidden="1">'31.01.2024'!$A$3:$E$152</definedName>
    <definedName name="Z_C9C6F381_A749_42AA_9221_61FAA3794FA8_.wvu.FilterData" localSheetId="0" hidden="1">'31.01.2024'!$A$3:$E$152</definedName>
    <definedName name="Z_CAF5D83C_1026_4DE7_AEFF_B9436536C960_.wvu.FilterData" localSheetId="0" hidden="1">'31.01.2024'!$A$3:$E$152</definedName>
    <definedName name="Z_CAFDF7A4_4956_4103_8069_06A1ABAF429D_.wvu.FilterData" localSheetId="0" hidden="1">'31.01.2024'!$A$3:$E$152</definedName>
    <definedName name="Z_CB6160A9_B63E_474C_A6E4_A251BD102F5B_.wvu.FilterData" localSheetId="0" hidden="1">'31.01.2024'!$A$9:$AX$152</definedName>
    <definedName name="Z_CC428EC6_63AD_414A_9A6E_9A1949FF50CD_.wvu.FilterData" localSheetId="0" hidden="1">'31.01.2024'!$A$3:$E$152</definedName>
    <definedName name="Z_CCF001D9_0E39_4529_AA48_60AF7532E6CF_.wvu.FilterData" localSheetId="0" hidden="1">'31.01.2024'!$A$3:$E$152</definedName>
    <definedName name="Z_CCFF0C74_653B_40AA_AC25_A79729F2D4DD_.wvu.FilterData" localSheetId="0" hidden="1">'31.01.2024'!$A$3:$E$152</definedName>
    <definedName name="Z_CD1AA270_60CE_4C2C_A9E6_EF4E2C72B1C0_.wvu.FilterData" localSheetId="0" hidden="1">'31.01.2024'!$A$3:$E$152</definedName>
    <definedName name="Z_CD9AEEE2_E9C3_4284_AEE9_564444993B1B_.wvu.FilterData" localSheetId="0" hidden="1">'31.01.2024'!$A$3:$E$152</definedName>
    <definedName name="Z_CE4BE894_67F7_429A_B668_07A605B2FE48_.wvu.FilterData" localSheetId="0" hidden="1">'31.01.2024'!$A$9:$AX$152</definedName>
    <definedName name="Z_CE7087A6_E568_4744_BE08_BC0AF58E9EE8_.wvu.FilterData" localSheetId="0" hidden="1">'31.01.2024'!$A$3:$E$152</definedName>
    <definedName name="Z_CF07C35D_4DA1_41D7_8EAB_DD47D4836EA5_.wvu.FilterData" localSheetId="0" hidden="1">'31.01.2024'!$A$3:$E$152</definedName>
    <definedName name="Z_CF137AEE_D3E8_4C4F_A449_2FE011EB7CE3_.wvu.FilterData" localSheetId="0" hidden="1">'31.01.2024'!$A$3:$E$152</definedName>
    <definedName name="Z_CF7B144B_90B6_4222_BDC5_C1DC25796D49_.wvu.FilterData" localSheetId="0" hidden="1">'31.01.2024'!$A$3:$E$152</definedName>
    <definedName name="Z_D06E2FCA_D0F8_463B_83F9_757B94776E58_.wvu.FilterData" localSheetId="0" hidden="1">'31.01.2024'!$A$3:$E$152</definedName>
    <definedName name="Z_D1B43851_2F50_48F6_999A_B4FC4A1B1D14_.wvu.FilterData" localSheetId="0" hidden="1">'31.01.2024'!$A$3:$E$152</definedName>
    <definedName name="Z_D1F4C017_3A52_45BF_916B_936DC51797FC_.wvu.FilterData" localSheetId="0" hidden="1">'31.01.2024'!$A$3:$E$152</definedName>
    <definedName name="Z_D2597ED2_92F1_484C_A73D_6420C47FDF56_.wvu.FilterData" localSheetId="0" hidden="1">'31.01.2024'!$A$3:$E$152</definedName>
    <definedName name="Z_D2955F00_6B08_4848_A169_C311A574FB03_.wvu.FilterData" localSheetId="0" hidden="1">'31.01.2024'!$A$3:$E$152</definedName>
    <definedName name="Z_D2D74844_C9FF_4D00_B43F_F88292539275_.wvu.FilterData" localSheetId="0" hidden="1">'31.01.2024'!$A$9:$AX$152</definedName>
    <definedName name="Z_D392CC92_077B_4BE6_BBE4_C012D204ACD3_.wvu.FilterData" localSheetId="0" hidden="1">'31.01.2024'!$A$3:$E$152</definedName>
    <definedName name="Z_D3A70BCF_4364_4AEB_A478_956F2CD8D0CC_.wvu.FilterData" localSheetId="0" hidden="1">'31.01.2024'!$A$3:$E$152</definedName>
    <definedName name="Z_D3E910DE_434A_49D3_920E_27A9932682D4_.wvu.FilterData" localSheetId="0" hidden="1">'31.01.2024'!$A$9:$AX$152</definedName>
    <definedName name="Z_D42AF4BE_5C88_416D_8A89_404248FC5322_.wvu.FilterData" localSheetId="0" hidden="1">'31.01.2024'!$A$3:$E$152</definedName>
    <definedName name="Z_D4BD4E6A_4CA2_4231_8C5D_D157A4865EFE_.wvu.FilterData" localSheetId="0" hidden="1">'31.01.2024'!$A$9:$AX$152</definedName>
    <definedName name="Z_D75D8480_8245_42E6_B1FA_FD543E70A331_.wvu.FilterData" localSheetId="0" hidden="1">'31.01.2024'!$A$3:$E$152</definedName>
    <definedName name="Z_D8A44311_ABD5_4D92_BE37_DF2ADA1280C3_.wvu.FilterData" localSheetId="0" hidden="1">'31.01.2024'!$A$3:$E$152</definedName>
    <definedName name="Z_DBFC312D_8B5C_48B2_98F6_E037F72A375D_.wvu.FilterData" localSheetId="0" hidden="1">'31.01.2024'!$A$3:$E$152</definedName>
    <definedName name="Z_DC21EFBD_B378_4909_A044_2A049CA7164D_.wvu.FilterData" localSheetId="0" hidden="1">'31.01.2024'!$A$3:$E$152</definedName>
    <definedName name="Z_DC3CC84B_0D89_4F44_9E7C_FCD34AF83397_.wvu.FilterData" localSheetId="0" hidden="1">'31.01.2024'!$A$3:$E$152</definedName>
    <definedName name="Z_DCD64FA6_F0CD_439B_9133_E1BA6ED2C4B7_.wvu.FilterData" localSheetId="0" hidden="1">'31.01.2024'!$A$9:$AX$152</definedName>
    <definedName name="Z_DCF82CD5_2007_48A7_8078_DCAB7040E53F_.wvu.FilterData" localSheetId="0" hidden="1">'31.01.2024'!$A$3:$E$152</definedName>
    <definedName name="Z_DD7B6579_1232_4048_AB65_251ADA133B9A_.wvu.FilterData" localSheetId="0" hidden="1">'31.01.2024'!$A$3:$E$152</definedName>
    <definedName name="Z_DD91B3DD_E861_441B_8E7E_B28242340003_.wvu.FilterData" localSheetId="0" hidden="1">'31.01.2024'!$A$3:$E$152</definedName>
    <definedName name="Z_DD99FFDD_6021_44B4_B573_CF918298C9CC_.wvu.FilterData" localSheetId="0" hidden="1">'31.01.2024'!$A$3:$E$152</definedName>
    <definedName name="Z_DE4FEAAB_E4FF_4CD3_BD1F_8C8D67EF466C_.wvu.FilterData" localSheetId="0" hidden="1">'31.01.2024'!$A$3:$E$152</definedName>
    <definedName name="Z_DE7736D4_EF08_469E_A01A_1B9D765EEF0A_.wvu.FilterData" localSheetId="0" hidden="1">'31.01.2024'!$A$3:$E$152</definedName>
    <definedName name="Z_DE8E41F1_C268_4E84_8709_F8A1744537AD_.wvu.FilterData" localSheetId="0" hidden="1">'31.01.2024'!$A$9:$AX$152</definedName>
    <definedName name="Z_DED0DD32_1E15_4F73_A1D9_2B334A90B89A_.wvu.FilterData" localSheetId="0" hidden="1">'31.01.2024'!$A$3:$E$152</definedName>
    <definedName name="Z_DF1C2C0F_62AC_4010_8A4E_0E06397AD930_.wvu.FilterData" localSheetId="0" hidden="1">'31.01.2024'!$A$9:$AX$152</definedName>
    <definedName name="Z_E05633B6_1D9C_4687_9819_BD0007575FA8_.wvu.FilterData" localSheetId="0" hidden="1">'31.01.2024'!$A$3:$E$152</definedName>
    <definedName name="Z_E0971C0F_ED52_4180_9AA5_93336DCBB09B_.wvu.FilterData" localSheetId="0" hidden="1">'31.01.2024'!$A$3:$E$152</definedName>
    <definedName name="Z_E0CA06FF_496C_49F6_93C5_CDFF80AAAAC4_.wvu.FilterData" localSheetId="0" hidden="1">'31.01.2024'!$A$3:$E$152</definedName>
    <definedName name="Z_E1E8F5D7_017C_452A_BA9C_FDC890F5468B_.wvu.FilterData" localSheetId="0" hidden="1">'31.01.2024'!$A$3:$E$152</definedName>
    <definedName name="Z_E286DD4E_FBAD_4499_9E5B_9E6B32B249CA_.wvu.FilterData" localSheetId="0" hidden="1">'31.01.2024'!$A$3:$E$152</definedName>
    <definedName name="Z_E29BBC15_6556_48E6_B436_CA9C3371CAF5_.wvu.FilterData" localSheetId="0" hidden="1">'31.01.2024'!$A$3:$E$152</definedName>
    <definedName name="Z_E400A8CA_AD94_4022_A5D3_BDF42717A037_.wvu.FilterData" localSheetId="0" hidden="1">'31.01.2024'!$A$3:$E$152</definedName>
    <definedName name="Z_E429ACA8_1EE1_45AD_8165_EF90CD14B1A7_.wvu.FilterData" localSheetId="0" hidden="1">'31.01.2024'!$A$3:$E$152</definedName>
    <definedName name="Z_E447DDD9_C3F2_43AF_BDCB_59056C438583_.wvu.FilterData" localSheetId="0" hidden="1">'31.01.2024'!$A$3:$E$152</definedName>
    <definedName name="Z_E537AC13_876B_4F41_8638_0E6176851730_.wvu.FilterData" localSheetId="0" hidden="1">'31.01.2024'!$A$9:$AX$152</definedName>
    <definedName name="Z_E55040CD_08DC_4410_B9DB_DB2283B1317E_.wvu.FilterData" localSheetId="0" hidden="1">'31.01.2024'!$A$3:$E$152</definedName>
    <definedName name="Z_E62D4370_07B7_41D7_8BFF_ECB273DB328E_.wvu.FilterData" localSheetId="0" hidden="1">'31.01.2024'!$A$3:$E$152</definedName>
    <definedName name="Z_E65E5EE0_BFBC_4C49_8717_A5A08B240831_.wvu.FilterData" localSheetId="0" hidden="1">'31.01.2024'!$A$3:$E$152</definedName>
    <definedName name="Z_E683DF34_A600_4225_98CC_BFD2906B591D_.wvu.FilterData" localSheetId="0" hidden="1">'31.01.2024'!$A$3:$E$152</definedName>
    <definedName name="Z_E6C1CA6A_F5B2_4CC7_A5DF_CEDD4816AB12_.wvu.FilterData" localSheetId="0" hidden="1">'31.01.2024'!$A$3:$E$152</definedName>
    <definedName name="Z_E9105F76_80CC_4F67_9490_1355BCEC29E3_.wvu.FilterData" localSheetId="0" hidden="1">'31.01.2024'!$A$3:$E$152</definedName>
    <definedName name="Z_E97EBF6F_AB7E_4C05_BD0E_FAF996852976_.wvu.FilterData" localSheetId="0" hidden="1">'31.01.2024'!$A$3:$E$152</definedName>
    <definedName name="Z_E9B273E9_D78F_4B5F_A6E5_E022BB02138D_.wvu.FilterData" localSheetId="0" hidden="1">'31.01.2024'!$A$3:$E$152</definedName>
    <definedName name="Z_E9FD1291_6A22_4D73_8F75_C23697A7EAA3_.wvu.FilterData" localSheetId="0" hidden="1">'31.01.2024'!$A$3:$E$152</definedName>
    <definedName name="Z_EA18F379_D182_4924_A5C7_DECD35FD7FB4_.wvu.FilterData" localSheetId="0" hidden="1">'31.01.2024'!$A$3:$E$152</definedName>
    <definedName name="Z_EA25EC81_89BB_4460_84A1_A095793F8814_.wvu.FilterData" localSheetId="0" hidden="1">'31.01.2024'!$A$3:$E$152</definedName>
    <definedName name="Z_EA376896_95FF_4E99_8475_C2D4C4F6AD2D_.wvu.FilterData" localSheetId="0" hidden="1">'31.01.2024'!$A$3:$E$152</definedName>
    <definedName name="Z_EA5AA440_320F_44E9_B88A_2D39EFED0DB8_.wvu.FilterData" localSheetId="0" hidden="1">'31.01.2024'!$A$3:$E$152</definedName>
    <definedName name="Z_EB08CECF_6122_478F_9F66_8927E25975C3_.wvu.FilterData" localSheetId="0" hidden="1">'31.01.2024'!$A$9:$AX$152</definedName>
    <definedName name="Z_EB4976A0_1B50_4599_9AEF_E0E1D4C372F8_.wvu.FilterData" localSheetId="0" hidden="1">'31.01.2024'!$A$3:$E$152</definedName>
    <definedName name="Z_EB663EFD_7D8E_4531_AD17_2574C3BD370E_.wvu.FilterData" localSheetId="0" hidden="1">'31.01.2024'!$A$3:$E$152</definedName>
    <definedName name="Z_EBA6DFA4_AFD2_4BF8_AA93_CE01BE25457D_.wvu.FilterData" localSheetId="0" hidden="1">'31.01.2024'!$A$3:$E$152</definedName>
    <definedName name="Z_EC3EE194_8222_4594_8474_50680CB0A593_.wvu.FilterData" localSheetId="0" hidden="1">'31.01.2024'!$A$3:$E$152</definedName>
    <definedName name="Z_ECA7E335_B780_4D78_9316_6327F28333B3_.wvu.FilterData" localSheetId="0" hidden="1">'31.01.2024'!$A$3:$E$152</definedName>
    <definedName name="Z_ED3332E4_29B2_4F5D_A98F_B4EBD0AF0089_.wvu.FilterData" localSheetId="0" hidden="1">'31.01.2024'!$A$3:$E$152</definedName>
    <definedName name="Z_EE00C1D9_EEFD_47A3_8B1E_A8B43661E202_.wvu.Cols" localSheetId="0" hidden="1">'31.01.2024'!$C:$E</definedName>
    <definedName name="Z_EE00C1D9_EEFD_47A3_8B1E_A8B43661E202_.wvu.FilterData" localSheetId="0" hidden="1">'31.01.2024'!$A$9:$AX$152</definedName>
    <definedName name="Z_EE00C1D9_EEFD_47A3_8B1E_A8B43661E202_.wvu.PrintArea" localSheetId="0" hidden="1">'31.01.2024'!$A$1:$AX$152</definedName>
    <definedName name="Z_EE00C1D9_EEFD_47A3_8B1E_A8B43661E202_.wvu.PrintTitles" localSheetId="0" hidden="1">'31.01.2024'!$4:$9</definedName>
    <definedName name="Z_EE00C1D9_EEFD_47A3_8B1E_A8B43661E202_.wvu.Rows" localSheetId="0" hidden="1">'31.01.2024'!$31:$31</definedName>
    <definedName name="Z_EE103BD3_2AC1_4FA4_AFC4_0E19C6C47649_.wvu.FilterData" localSheetId="0" hidden="1">'31.01.2024'!$A$3:$E$152</definedName>
    <definedName name="Z_EE41DF49_4804_46A8_B448_4857BB45BC83_.wvu.FilterData" localSheetId="0" hidden="1">'31.01.2024'!$A$9:$AX$152</definedName>
    <definedName name="Z_EEDAF858_00CE_4DD5_84E7_25469F982DA6_.wvu.FilterData" localSheetId="0" hidden="1">'31.01.2024'!$A$3:$E$152</definedName>
    <definedName name="Z_EEF109FA_F0F2_41F0_8D4B_C677B3FCBA0E_.wvu.FilterData" localSheetId="0" hidden="1">'31.01.2024'!$A$9:$AX$152</definedName>
    <definedName name="Z_EFFA64C7_E617_4A94_92EB_4B26A208B676_.wvu.FilterData" localSheetId="0" hidden="1">'31.01.2024'!$A$3:$E$152</definedName>
    <definedName name="Z_F01AA9E3_3603_4FE8_A5D8_05BD84F582A5_.wvu.FilterData" localSheetId="0" hidden="1">'31.01.2024'!$A$3:$E$152</definedName>
    <definedName name="Z_F05DF286_FA59_4FFD_A566_A0564250C0E3_.wvu.FilterData" localSheetId="0" hidden="1">'31.01.2024'!$A$3:$E$152</definedName>
    <definedName name="Z_F063FD05_9C28_4561_A936_816A91DD14F1_.wvu.FilterData" localSheetId="0" hidden="1">'31.01.2024'!$A$3:$E$152</definedName>
    <definedName name="Z_F197882E_42DE_4EFA_BDCC_A066627998AC_.wvu.FilterData" localSheetId="0" hidden="1">'31.01.2024'!$A$9:$AX$152</definedName>
    <definedName name="Z_F21B828A_1514_45AA_8EB1_3069FF18912F_.wvu.FilterData" localSheetId="0" hidden="1">'31.01.2024'!$A$9:$AX$152</definedName>
    <definedName name="Z_F25724F2_E437_48A9_8CD8_6B97FEB0A522_.wvu.FilterData" localSheetId="0" hidden="1">'31.01.2024'!$A$9:$AX$152</definedName>
    <definedName name="Z_F4003749_360A_40A8_82C6_D7F73C8A5231_.wvu.FilterData" localSheetId="0" hidden="1">'31.01.2024'!$A$9:$AX$152</definedName>
    <definedName name="Z_F46260F4_D9F0_470E_9311_1246BBCAF145_.wvu.FilterData" localSheetId="0" hidden="1">'31.01.2024'!$A$3:$E$152</definedName>
    <definedName name="Z_F4E1EAB6_9076_4464_8171_A1C59B9A603F_.wvu.FilterData" localSheetId="0" hidden="1">'31.01.2024'!$A$3:$E$152</definedName>
    <definedName name="Z_F52DE1BE_746F_4B20_A90B_C67F9749CAD7_.wvu.FilterData" localSheetId="0" hidden="1">'31.01.2024'!$A$3:$E$152</definedName>
    <definedName name="Z_F67B14BE_E7E6_4888_99ED_51BD8B4FF492_.wvu.FilterData" localSheetId="0" hidden="1">'31.01.2024'!$A$3:$E$152</definedName>
    <definedName name="Z_F70FFCFD_0B9D_49CD_895F_84F48AA8447D_.wvu.FilterData" localSheetId="0" hidden="1">'31.01.2024'!$A$3:$E$152</definedName>
    <definedName name="Z_F790295F_8924_4A4F_BE0F_1978D1C5F2B2_.wvu.FilterData" localSheetId="0" hidden="1">'31.01.2024'!$A$3:$E$152</definedName>
    <definedName name="Z_F7E42BD4_29DA_4839_95C8_5F21514A4FC9_.wvu.FilterData" localSheetId="0" hidden="1">'31.01.2024'!$A$9:$AX$152</definedName>
    <definedName name="Z_F803F10E_F9C1_42C3_BC10_1565FF279E42_.wvu.FilterData" localSheetId="0" hidden="1">'31.01.2024'!$A$3:$E$152</definedName>
    <definedName name="Z_F9866E42_0D63_4BCD_9B3F_F0D74C15476D_.wvu.FilterData" localSheetId="0" hidden="1">'31.01.2024'!$A$3:$E$152</definedName>
    <definedName name="Z_F9C43A9A_DE48_4117_AE19_2F2A35CCD1F1_.wvu.FilterData" localSheetId="0" hidden="1">'31.01.2024'!$A$3:$E$152</definedName>
    <definedName name="Z_FA165B52_2354_425B_9F07_21FF1869AF07_.wvu.FilterData" localSheetId="0" hidden="1">'31.01.2024'!$A$9:$AX$152</definedName>
    <definedName name="Z_FA6F3BC4_D5C4_42B6_8648_A3F1B7DF2CAE_.wvu.FilterData" localSheetId="0" hidden="1">'31.01.2024'!$A$3:$E$152</definedName>
    <definedName name="Z_FAF42D3A_295C_4B15_9F92_8D7314E0749C_.wvu.FilterData" localSheetId="0" hidden="1">'31.01.2024'!$A$3:$E$152</definedName>
    <definedName name="Z_FB67FB80_DA10_401C_A92B_DAECC827F8F6_.wvu.FilterData" localSheetId="0" hidden="1">'31.01.2024'!$A$3:$E$152</definedName>
    <definedName name="Z_FB6EF78B_A48A_4513_933F_A0E4A3990896_.wvu.FilterData" localSheetId="0" hidden="1">'31.01.2024'!$A$9:$AX$152</definedName>
    <definedName name="Z_FBBA2709_9818_429A_A80C_788EE45475BA_.wvu.FilterData" localSheetId="0" hidden="1">'31.01.2024'!$A$3:$E$152</definedName>
    <definedName name="Z_FC0EA54B_BAF1_4A77_AE9D_100D5E3F7F19_.wvu.FilterData" localSheetId="0" hidden="1">'31.01.2024'!$A$3:$E$152</definedName>
    <definedName name="Z_FC2A70DB_583E_46AE_8245_ECA44759B8F2_.wvu.FilterData" localSheetId="0" hidden="1">'31.01.2024'!$A$3:$E$152</definedName>
    <definedName name="Z_FCABB11E_13AF_416D_9F8A_F7881C0AC4A8_.wvu.FilterData" localSheetId="0" hidden="1">'31.01.2024'!$A$9:$AX$152</definedName>
    <definedName name="Z_FCBF8B90_9BF2_436D_9C28_94B845615624_.wvu.FilterData" localSheetId="0" hidden="1">'31.01.2024'!$A$3:$E$152</definedName>
    <definedName name="Z_FD2F89B4_EF5F_47D4_B1EA_52A379819466_.wvu.FilterData" localSheetId="0" hidden="1">'31.01.2024'!$A$9:$AX$152</definedName>
    <definedName name="Z_FDE6A182_FF10_45A9_87B6_B2ED8BF54D36_.wvu.FilterData" localSheetId="0" hidden="1">'31.01.2024'!$A$3:$E$152</definedName>
    <definedName name="Z_FDF0F83A_89BC_47E2_B733_68A808B2E73E_.wvu.FilterData" localSheetId="0" hidden="1">'31.01.2024'!$A$3:$E$152</definedName>
    <definedName name="Z_FDFC6BBB_D02D_49DE_8B06_58BAA52F93EF_.wvu.FilterData" localSheetId="0" hidden="1">'31.01.2024'!$A$3:$E$152</definedName>
    <definedName name="Z_FF33F099_5584_4DB0_B070_C6B80114BFD4_.wvu.FilterData" localSheetId="0" hidden="1">'31.01.2024'!$A$3:$E$152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'31.01.2024'!$4:$9</definedName>
    <definedName name="_xlnm.Print_Area" localSheetId="0">'31.01.2024'!$A$1:$AX$152</definedName>
  </definedNames>
  <calcPr calcId="152511" fullPrecision="0"/>
  <customWorkbookViews>
    <customWorkbookView name="Бабур Людмила Георгиевна - Личное представление" guid="{03C96E24-D4B7-478E-9CBB-82C864477A89}" mergeInterval="0" personalView="1" maximized="1" xWindow="-4" yWindow="-4" windowWidth="1928" windowHeight="1044" activeSheetId="1"/>
    <customWorkbookView name="GolubevaAA - Личное представление" guid="{17E1900B-C11C-4BC4-9D5E-A6ECA42942F0}" mergeInterval="0" personalView="1" maximized="1" xWindow="1" yWindow="1" windowWidth="1916" windowHeight="808" activeSheetId="1"/>
    <customWorkbookView name="Сорокина Полина Алексеевна - Личное представление" guid="{692EB0CA-E4BE-4A21-857E-B2AE13E9C2B1}" mergeInterval="0" personalView="1" maximized="1" xWindow="-8" yWindow="-8" windowWidth="1936" windowHeight="1056" activeSheetId="1"/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  <customWorkbookView name="Афанасьева Наталья Николаевна - Личное представление" guid="{EE00C1D9-EEFD-47A3-8B1E-A8B43661E202}" mergeInterval="0" personalView="1" maximized="1" xWindow="-8" yWindow="-8" windowWidth="1936" windowHeight="1056" activeSheetId="1"/>
    <customWorkbookView name="Лепахина Светлана Владимировна - Личное представление" guid="{72DA4F9F-0E70-4FCC-BF2E-9D0EF73B5E28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8" i="1" l="1"/>
  <c r="AJ12" i="1" l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1" i="1"/>
  <c r="L136" i="1" l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AL24" i="1" l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23" i="1"/>
  <c r="AL12" i="1"/>
  <c r="AL13" i="1"/>
  <c r="AL11" i="1"/>
  <c r="AU12" i="1"/>
  <c r="AV12" i="1"/>
  <c r="AU13" i="1"/>
  <c r="AV13" i="1"/>
  <c r="AU14" i="1"/>
  <c r="AW14" i="1" s="1"/>
  <c r="AV14" i="1"/>
  <c r="AX14" i="1" s="1"/>
  <c r="AU15" i="1"/>
  <c r="AV15" i="1"/>
  <c r="AU16" i="1"/>
  <c r="AV16" i="1"/>
  <c r="AU17" i="1"/>
  <c r="AV17" i="1"/>
  <c r="AU18" i="1"/>
  <c r="AV18" i="1"/>
  <c r="AU19" i="1"/>
  <c r="AV19" i="1"/>
  <c r="AU20" i="1"/>
  <c r="AV20" i="1"/>
  <c r="AU21" i="1"/>
  <c r="AV21" i="1"/>
  <c r="AU22" i="1"/>
  <c r="AV22" i="1"/>
  <c r="AU23" i="1"/>
  <c r="AV23" i="1"/>
  <c r="AU24" i="1"/>
  <c r="AV24" i="1"/>
  <c r="AU25" i="1"/>
  <c r="AV25" i="1"/>
  <c r="AU26" i="1"/>
  <c r="AV26" i="1"/>
  <c r="AU27" i="1"/>
  <c r="AV27" i="1"/>
  <c r="AU28" i="1"/>
  <c r="AV28" i="1"/>
  <c r="AU29" i="1"/>
  <c r="AV29" i="1"/>
  <c r="AU30" i="1"/>
  <c r="AV30" i="1"/>
  <c r="AU31" i="1"/>
  <c r="AV31" i="1"/>
  <c r="AU32" i="1"/>
  <c r="AV32" i="1"/>
  <c r="AU33" i="1"/>
  <c r="AV33" i="1"/>
  <c r="AU34" i="1"/>
  <c r="AV34" i="1"/>
  <c r="AU35" i="1"/>
  <c r="AV35" i="1"/>
  <c r="AU36" i="1"/>
  <c r="AV36" i="1"/>
  <c r="AU37" i="1"/>
  <c r="AV37" i="1"/>
  <c r="AU38" i="1"/>
  <c r="AV38" i="1"/>
  <c r="AU39" i="1"/>
  <c r="AV39" i="1"/>
  <c r="AU40" i="1"/>
  <c r="AV40" i="1"/>
  <c r="AU41" i="1"/>
  <c r="AV41" i="1"/>
  <c r="AU42" i="1"/>
  <c r="AV42" i="1"/>
  <c r="AU43" i="1"/>
  <c r="AV43" i="1"/>
  <c r="AU44" i="1"/>
  <c r="AV44" i="1"/>
  <c r="AU45" i="1"/>
  <c r="AV45" i="1"/>
  <c r="AU46" i="1"/>
  <c r="AV46" i="1"/>
  <c r="AU47" i="1"/>
  <c r="AV47" i="1"/>
  <c r="AU48" i="1"/>
  <c r="AV48" i="1"/>
  <c r="AU49" i="1"/>
  <c r="AV49" i="1"/>
  <c r="AU50" i="1"/>
  <c r="AV50" i="1"/>
  <c r="AU51" i="1"/>
  <c r="AV51" i="1"/>
  <c r="AU52" i="1"/>
  <c r="AV52" i="1"/>
  <c r="AU53" i="1"/>
  <c r="AV53" i="1"/>
  <c r="AU54" i="1"/>
  <c r="AV54" i="1"/>
  <c r="AU55" i="1"/>
  <c r="AV55" i="1"/>
  <c r="AU56" i="1"/>
  <c r="AV56" i="1"/>
  <c r="AU57" i="1"/>
  <c r="AV57" i="1"/>
  <c r="AU58" i="1"/>
  <c r="AV58" i="1"/>
  <c r="AU59" i="1"/>
  <c r="AV59" i="1"/>
  <c r="AU60" i="1"/>
  <c r="AV60" i="1"/>
  <c r="AU61" i="1"/>
  <c r="AV61" i="1"/>
  <c r="AU62" i="1"/>
  <c r="AV62" i="1"/>
  <c r="AU63" i="1"/>
  <c r="AV63" i="1"/>
  <c r="AU64" i="1"/>
  <c r="AV64" i="1"/>
  <c r="AU65" i="1"/>
  <c r="AV65" i="1"/>
  <c r="AU66" i="1"/>
  <c r="AV66" i="1"/>
  <c r="AU67" i="1"/>
  <c r="AV67" i="1"/>
  <c r="AU68" i="1"/>
  <c r="AV68" i="1"/>
  <c r="AU69" i="1"/>
  <c r="AV69" i="1"/>
  <c r="AU70" i="1"/>
  <c r="AV70" i="1"/>
  <c r="AU71" i="1"/>
  <c r="AV71" i="1"/>
  <c r="AU72" i="1"/>
  <c r="AV72" i="1"/>
  <c r="AU73" i="1"/>
  <c r="AV73" i="1"/>
  <c r="AU74" i="1"/>
  <c r="AV74" i="1"/>
  <c r="AU75" i="1"/>
  <c r="AV75" i="1"/>
  <c r="AU76" i="1"/>
  <c r="AV76" i="1"/>
  <c r="AU77" i="1"/>
  <c r="AV77" i="1"/>
  <c r="AU78" i="1"/>
  <c r="AV78" i="1"/>
  <c r="AU79" i="1"/>
  <c r="AV79" i="1"/>
  <c r="AU80" i="1"/>
  <c r="AV80" i="1"/>
  <c r="AU81" i="1"/>
  <c r="AV81" i="1"/>
  <c r="AU82" i="1"/>
  <c r="AV82" i="1"/>
  <c r="AU83" i="1"/>
  <c r="AV83" i="1"/>
  <c r="AU84" i="1"/>
  <c r="AV84" i="1"/>
  <c r="AU85" i="1"/>
  <c r="AV85" i="1"/>
  <c r="AU86" i="1"/>
  <c r="AV86" i="1"/>
  <c r="AU87" i="1"/>
  <c r="AV87" i="1"/>
  <c r="AU88" i="1"/>
  <c r="AV88" i="1"/>
  <c r="AU89" i="1"/>
  <c r="AV89" i="1"/>
  <c r="AU90" i="1"/>
  <c r="AV90" i="1"/>
  <c r="AU91" i="1"/>
  <c r="AV91" i="1"/>
  <c r="AU92" i="1"/>
  <c r="AV92" i="1"/>
  <c r="AU93" i="1"/>
  <c r="AV93" i="1"/>
  <c r="AU94" i="1"/>
  <c r="AV94" i="1"/>
  <c r="AU95" i="1"/>
  <c r="AV95" i="1"/>
  <c r="AU96" i="1"/>
  <c r="AV96" i="1"/>
  <c r="AU97" i="1"/>
  <c r="AV97" i="1"/>
  <c r="AU98" i="1"/>
  <c r="AV98" i="1"/>
  <c r="AU99" i="1"/>
  <c r="AV99" i="1"/>
  <c r="AU100" i="1"/>
  <c r="AV100" i="1"/>
  <c r="AU101" i="1"/>
  <c r="AV101" i="1"/>
  <c r="AU102" i="1"/>
  <c r="AV102" i="1"/>
  <c r="AU103" i="1"/>
  <c r="AV103" i="1"/>
  <c r="AU104" i="1"/>
  <c r="AV104" i="1"/>
  <c r="AU105" i="1"/>
  <c r="AV105" i="1"/>
  <c r="AU106" i="1"/>
  <c r="AV106" i="1"/>
  <c r="AU107" i="1"/>
  <c r="AV107" i="1"/>
  <c r="AU108" i="1"/>
  <c r="AV108" i="1"/>
  <c r="AU109" i="1"/>
  <c r="AV109" i="1"/>
  <c r="AU110" i="1"/>
  <c r="AV110" i="1"/>
  <c r="AU111" i="1"/>
  <c r="AV111" i="1"/>
  <c r="AU112" i="1"/>
  <c r="AV112" i="1"/>
  <c r="AU113" i="1"/>
  <c r="AV113" i="1"/>
  <c r="AU114" i="1"/>
  <c r="AV114" i="1"/>
  <c r="AU115" i="1"/>
  <c r="AV115" i="1"/>
  <c r="AU116" i="1"/>
  <c r="AV116" i="1"/>
  <c r="AU117" i="1"/>
  <c r="AV117" i="1"/>
  <c r="AU118" i="1"/>
  <c r="AV118" i="1"/>
  <c r="AU119" i="1"/>
  <c r="AV119" i="1"/>
  <c r="AU120" i="1"/>
  <c r="AV120" i="1"/>
  <c r="AU121" i="1"/>
  <c r="AV121" i="1"/>
  <c r="AU122" i="1"/>
  <c r="AV122" i="1"/>
  <c r="AU123" i="1"/>
  <c r="AV123" i="1"/>
  <c r="AU124" i="1"/>
  <c r="AV124" i="1"/>
  <c r="AU125" i="1"/>
  <c r="AV125" i="1"/>
  <c r="AU126" i="1"/>
  <c r="AV126" i="1"/>
  <c r="AU127" i="1"/>
  <c r="AV127" i="1"/>
  <c r="AU128" i="1"/>
  <c r="AV128" i="1"/>
  <c r="AU129" i="1"/>
  <c r="AV129" i="1"/>
  <c r="AU130" i="1"/>
  <c r="AV130" i="1"/>
  <c r="AU131" i="1"/>
  <c r="AV131" i="1"/>
  <c r="AU132" i="1"/>
  <c r="AV132" i="1"/>
  <c r="AU133" i="1"/>
  <c r="AV133" i="1"/>
  <c r="AU134" i="1"/>
  <c r="AV134" i="1"/>
  <c r="AU135" i="1"/>
  <c r="AV135" i="1"/>
  <c r="AU136" i="1"/>
  <c r="AV136" i="1"/>
  <c r="AU137" i="1"/>
  <c r="AV137" i="1"/>
  <c r="AU138" i="1"/>
  <c r="AV138" i="1"/>
  <c r="AU139" i="1"/>
  <c r="AV139" i="1"/>
  <c r="AU140" i="1"/>
  <c r="AV140" i="1"/>
  <c r="AU141" i="1"/>
  <c r="AV141" i="1"/>
  <c r="AU142" i="1"/>
  <c r="AV142" i="1"/>
  <c r="AU143" i="1"/>
  <c r="AV143" i="1"/>
  <c r="AU144" i="1"/>
  <c r="AV144" i="1"/>
  <c r="AU145" i="1"/>
  <c r="AV145" i="1"/>
  <c r="AU146" i="1"/>
  <c r="AV146" i="1"/>
  <c r="AU147" i="1"/>
  <c r="AV147" i="1"/>
  <c r="AU148" i="1"/>
  <c r="AV148" i="1"/>
  <c r="AU149" i="1"/>
  <c r="AV149" i="1"/>
  <c r="AU150" i="1"/>
  <c r="AV150" i="1"/>
  <c r="AU151" i="1"/>
  <c r="AV151" i="1"/>
  <c r="AV11" i="1"/>
  <c r="AU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110" i="1"/>
  <c r="AT110" i="1"/>
  <c r="AS111" i="1"/>
  <c r="AT111" i="1"/>
  <c r="AS112" i="1"/>
  <c r="AT112" i="1"/>
  <c r="AS113" i="1"/>
  <c r="AT113" i="1"/>
  <c r="AS114" i="1"/>
  <c r="AT114" i="1"/>
  <c r="AS115" i="1"/>
  <c r="AT115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S141" i="1"/>
  <c r="AT141" i="1"/>
  <c r="AS142" i="1"/>
  <c r="AT142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T11" i="1"/>
  <c r="AS11" i="1"/>
  <c r="AQ12" i="1"/>
  <c r="AR12" i="1"/>
  <c r="AQ13" i="1"/>
  <c r="AR13" i="1"/>
  <c r="AQ14" i="1"/>
  <c r="AR14" i="1"/>
  <c r="AL14" i="1" s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Q109" i="1"/>
  <c r="AR109" i="1"/>
  <c r="AQ110" i="1"/>
  <c r="AR110" i="1"/>
  <c r="AQ111" i="1"/>
  <c r="AR111" i="1"/>
  <c r="AQ112" i="1"/>
  <c r="AR112" i="1"/>
  <c r="AQ113" i="1"/>
  <c r="AR113" i="1"/>
  <c r="AQ114" i="1"/>
  <c r="AR114" i="1"/>
  <c r="AQ115" i="1"/>
  <c r="AR115" i="1"/>
  <c r="AQ116" i="1"/>
  <c r="AR116" i="1"/>
  <c r="AQ117" i="1"/>
  <c r="AR117" i="1"/>
  <c r="AQ118" i="1"/>
  <c r="AR118" i="1"/>
  <c r="AQ119" i="1"/>
  <c r="AR119" i="1"/>
  <c r="AQ120" i="1"/>
  <c r="AR120" i="1"/>
  <c r="AQ121" i="1"/>
  <c r="AR121" i="1"/>
  <c r="AQ122" i="1"/>
  <c r="AR122" i="1"/>
  <c r="AQ123" i="1"/>
  <c r="AR123" i="1"/>
  <c r="AQ124" i="1"/>
  <c r="AR124" i="1"/>
  <c r="AQ125" i="1"/>
  <c r="AR125" i="1"/>
  <c r="AQ126" i="1"/>
  <c r="AR126" i="1"/>
  <c r="AQ127" i="1"/>
  <c r="AR127" i="1"/>
  <c r="AQ128" i="1"/>
  <c r="AR128" i="1"/>
  <c r="AQ129" i="1"/>
  <c r="AR129" i="1"/>
  <c r="AQ130" i="1"/>
  <c r="AR130" i="1"/>
  <c r="AQ131" i="1"/>
  <c r="AR131" i="1"/>
  <c r="AQ132" i="1"/>
  <c r="AR132" i="1"/>
  <c r="AQ133" i="1"/>
  <c r="AR133" i="1"/>
  <c r="AQ134" i="1"/>
  <c r="AR134" i="1"/>
  <c r="AQ135" i="1"/>
  <c r="AR135" i="1"/>
  <c r="AQ136" i="1"/>
  <c r="AR136" i="1"/>
  <c r="AQ137" i="1"/>
  <c r="AR137" i="1"/>
  <c r="AQ138" i="1"/>
  <c r="AR138" i="1"/>
  <c r="AQ139" i="1"/>
  <c r="AR139" i="1"/>
  <c r="AQ140" i="1"/>
  <c r="AR140" i="1"/>
  <c r="AQ141" i="1"/>
  <c r="AR141" i="1"/>
  <c r="AQ142" i="1"/>
  <c r="AR142" i="1"/>
  <c r="AQ143" i="1"/>
  <c r="AR143" i="1"/>
  <c r="AQ144" i="1"/>
  <c r="AR144" i="1"/>
  <c r="AQ145" i="1"/>
  <c r="AR145" i="1"/>
  <c r="AQ146" i="1"/>
  <c r="AR146" i="1"/>
  <c r="AQ147" i="1"/>
  <c r="AR147" i="1"/>
  <c r="AQ148" i="1"/>
  <c r="AR148" i="1"/>
  <c r="AQ149" i="1"/>
  <c r="AR149" i="1"/>
  <c r="AQ150" i="1"/>
  <c r="AR150" i="1"/>
  <c r="AQ151" i="1"/>
  <c r="AR151" i="1"/>
  <c r="AR11" i="1"/>
  <c r="AQ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M65" i="1"/>
  <c r="AN65" i="1"/>
  <c r="AM66" i="1"/>
  <c r="AN66" i="1"/>
  <c r="AM67" i="1"/>
  <c r="AN67" i="1"/>
  <c r="AM68" i="1"/>
  <c r="AN68" i="1"/>
  <c r="AM69" i="1"/>
  <c r="AN69" i="1"/>
  <c r="AM70" i="1"/>
  <c r="AN70" i="1"/>
  <c r="AM71" i="1"/>
  <c r="AN71" i="1"/>
  <c r="AM72" i="1"/>
  <c r="AN72" i="1"/>
  <c r="AM73" i="1"/>
  <c r="AN73" i="1"/>
  <c r="AM74" i="1"/>
  <c r="AN74" i="1"/>
  <c r="AM75" i="1"/>
  <c r="AN75" i="1"/>
  <c r="AM76" i="1"/>
  <c r="AN76" i="1"/>
  <c r="AM77" i="1"/>
  <c r="AN77" i="1"/>
  <c r="AM78" i="1"/>
  <c r="AN78" i="1"/>
  <c r="AM79" i="1"/>
  <c r="AN79" i="1"/>
  <c r="AM80" i="1"/>
  <c r="AN80" i="1"/>
  <c r="AM81" i="1"/>
  <c r="AN81" i="1"/>
  <c r="AM82" i="1"/>
  <c r="AN82" i="1"/>
  <c r="AM83" i="1"/>
  <c r="AN83" i="1"/>
  <c r="AM84" i="1"/>
  <c r="AN84" i="1"/>
  <c r="AM85" i="1"/>
  <c r="AN85" i="1"/>
  <c r="AM86" i="1"/>
  <c r="AN86" i="1"/>
  <c r="AM87" i="1"/>
  <c r="AN87" i="1"/>
  <c r="AM88" i="1"/>
  <c r="AN88" i="1"/>
  <c r="AM89" i="1"/>
  <c r="AN89" i="1"/>
  <c r="AM90" i="1"/>
  <c r="AN90" i="1"/>
  <c r="AM91" i="1"/>
  <c r="AN91" i="1"/>
  <c r="AM92" i="1"/>
  <c r="AN92" i="1"/>
  <c r="AM93" i="1"/>
  <c r="AN93" i="1"/>
  <c r="AM94" i="1"/>
  <c r="AN94" i="1"/>
  <c r="AM95" i="1"/>
  <c r="AN95" i="1"/>
  <c r="AM96" i="1"/>
  <c r="AN96" i="1"/>
  <c r="AM97" i="1"/>
  <c r="AN97" i="1"/>
  <c r="AM98" i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M109" i="1"/>
  <c r="AN109" i="1"/>
  <c r="AM110" i="1"/>
  <c r="AN110" i="1"/>
  <c r="AM111" i="1"/>
  <c r="AN111" i="1"/>
  <c r="AM112" i="1"/>
  <c r="AN112" i="1"/>
  <c r="AM113" i="1"/>
  <c r="AN113" i="1"/>
  <c r="AM114" i="1"/>
  <c r="AN114" i="1"/>
  <c r="AM115" i="1"/>
  <c r="AN115" i="1"/>
  <c r="AM116" i="1"/>
  <c r="AN116" i="1"/>
  <c r="AM117" i="1"/>
  <c r="AN117" i="1"/>
  <c r="AM118" i="1"/>
  <c r="AN118" i="1"/>
  <c r="AM119" i="1"/>
  <c r="AN119" i="1"/>
  <c r="AM120" i="1"/>
  <c r="AN120" i="1"/>
  <c r="AM121" i="1"/>
  <c r="AN121" i="1"/>
  <c r="AM122" i="1"/>
  <c r="AN122" i="1"/>
  <c r="AM123" i="1"/>
  <c r="AN123" i="1"/>
  <c r="AM124" i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M135" i="1"/>
  <c r="AN135" i="1"/>
  <c r="AM136" i="1"/>
  <c r="AN136" i="1"/>
  <c r="AM137" i="1"/>
  <c r="AN137" i="1"/>
  <c r="AM138" i="1"/>
  <c r="AN138" i="1"/>
  <c r="AM139" i="1"/>
  <c r="AN139" i="1"/>
  <c r="AM140" i="1"/>
  <c r="AN140" i="1"/>
  <c r="AM141" i="1"/>
  <c r="AN141" i="1"/>
  <c r="AM142" i="1"/>
  <c r="AN142" i="1"/>
  <c r="AM143" i="1"/>
  <c r="AN143" i="1"/>
  <c r="AM144" i="1"/>
  <c r="AN144" i="1"/>
  <c r="AM145" i="1"/>
  <c r="AN145" i="1"/>
  <c r="AM146" i="1"/>
  <c r="AN146" i="1"/>
  <c r="AM147" i="1"/>
  <c r="AN147" i="1"/>
  <c r="AM148" i="1"/>
  <c r="AN148" i="1"/>
  <c r="AM149" i="1"/>
  <c r="AN149" i="1"/>
  <c r="AM150" i="1"/>
  <c r="AN150" i="1"/>
  <c r="AM151" i="1"/>
  <c r="AN151" i="1"/>
  <c r="AN11" i="1"/>
  <c r="AM11" i="1"/>
  <c r="AK14" i="1" l="1"/>
  <c r="AK12" i="1"/>
  <c r="AK13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1" i="1"/>
  <c r="AD15" i="1"/>
  <c r="AD16" i="1"/>
  <c r="AD18" i="1"/>
  <c r="AD19" i="1"/>
  <c r="AD20" i="1"/>
  <c r="AD21" i="1"/>
  <c r="AD23" i="1"/>
  <c r="AD28" i="1"/>
  <c r="AD29" i="1"/>
  <c r="AD30" i="1"/>
  <c r="AD33" i="1"/>
  <c r="AD35" i="1"/>
  <c r="AD36" i="1"/>
  <c r="AD38" i="1"/>
  <c r="AD39" i="1"/>
  <c r="AD40" i="1"/>
  <c r="AD41" i="1"/>
  <c r="AD43" i="1"/>
  <c r="AD45" i="1"/>
  <c r="AD48" i="1"/>
  <c r="AD49" i="1"/>
  <c r="AD50" i="1"/>
  <c r="AD51" i="1"/>
  <c r="AD52" i="1"/>
  <c r="AD53" i="1"/>
  <c r="AD54" i="1"/>
  <c r="AD56" i="1"/>
  <c r="AD59" i="1"/>
  <c r="AD62" i="1"/>
  <c r="AD64" i="1"/>
  <c r="AD65" i="1"/>
  <c r="AD66" i="1"/>
  <c r="AD68" i="1"/>
  <c r="AD71" i="1"/>
  <c r="AD72" i="1"/>
  <c r="AD78" i="1"/>
  <c r="AD80" i="1"/>
  <c r="AD82" i="1"/>
  <c r="AD83" i="1"/>
  <c r="AD84" i="1"/>
  <c r="AD88" i="1"/>
  <c r="AD89" i="1"/>
  <c r="AD91" i="1"/>
  <c r="AD94" i="1"/>
  <c r="AD96" i="1"/>
  <c r="AD97" i="1"/>
  <c r="AD98" i="1"/>
  <c r="AD100" i="1"/>
  <c r="AD104" i="1"/>
  <c r="AD107" i="1"/>
  <c r="AD111" i="1"/>
  <c r="AD112" i="1"/>
  <c r="AD116" i="1"/>
  <c r="AD118" i="1"/>
  <c r="AD119" i="1"/>
  <c r="AD121" i="1"/>
  <c r="AD123" i="1"/>
  <c r="AD125" i="1"/>
  <c r="AD127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X15" i="1"/>
  <c r="X16" i="1"/>
  <c r="X18" i="1"/>
  <c r="R18" i="1" s="1"/>
  <c r="X19" i="1"/>
  <c r="X20" i="1"/>
  <c r="X21" i="1"/>
  <c r="X23" i="1"/>
  <c r="R23" i="1" s="1"/>
  <c r="X27" i="1"/>
  <c r="X28" i="1"/>
  <c r="X29" i="1"/>
  <c r="X30" i="1"/>
  <c r="X33" i="1"/>
  <c r="R33" i="1" s="1"/>
  <c r="X35" i="1"/>
  <c r="X36" i="1"/>
  <c r="X38" i="1"/>
  <c r="X39" i="1"/>
  <c r="R39" i="1" s="1"/>
  <c r="X40" i="1"/>
  <c r="X41" i="1"/>
  <c r="X43" i="1"/>
  <c r="X45" i="1"/>
  <c r="R45" i="1" s="1"/>
  <c r="X48" i="1"/>
  <c r="X49" i="1"/>
  <c r="X50" i="1"/>
  <c r="X51" i="1"/>
  <c r="R51" i="1" s="1"/>
  <c r="X52" i="1"/>
  <c r="X53" i="1"/>
  <c r="X54" i="1"/>
  <c r="X56" i="1"/>
  <c r="R56" i="1" s="1"/>
  <c r="X59" i="1"/>
  <c r="X62" i="1"/>
  <c r="X64" i="1"/>
  <c r="X65" i="1"/>
  <c r="R65" i="1" s="1"/>
  <c r="X66" i="1"/>
  <c r="X68" i="1"/>
  <c r="X71" i="1"/>
  <c r="X72" i="1"/>
  <c r="R72" i="1" s="1"/>
  <c r="X78" i="1"/>
  <c r="X80" i="1"/>
  <c r="X82" i="1"/>
  <c r="X83" i="1"/>
  <c r="R83" i="1" s="1"/>
  <c r="X84" i="1"/>
  <c r="X88" i="1"/>
  <c r="X89" i="1"/>
  <c r="X91" i="1"/>
  <c r="R91" i="1" s="1"/>
  <c r="X94" i="1"/>
  <c r="X96" i="1"/>
  <c r="X97" i="1"/>
  <c r="X98" i="1"/>
  <c r="R98" i="1" s="1"/>
  <c r="X100" i="1"/>
  <c r="X104" i="1"/>
  <c r="X107" i="1"/>
  <c r="X111" i="1"/>
  <c r="R111" i="1" s="1"/>
  <c r="X112" i="1"/>
  <c r="X116" i="1"/>
  <c r="X118" i="1"/>
  <c r="X119" i="1"/>
  <c r="R119" i="1" s="1"/>
  <c r="X121" i="1"/>
  <c r="R121" i="1" s="1"/>
  <c r="X123" i="1"/>
  <c r="X125" i="1"/>
  <c r="X127" i="1"/>
  <c r="R127" i="1" s="1"/>
  <c r="X129" i="1"/>
  <c r="R129" i="1" s="1"/>
  <c r="X130" i="1"/>
  <c r="X131" i="1"/>
  <c r="X132" i="1"/>
  <c r="R132" i="1" s="1"/>
  <c r="X133" i="1"/>
  <c r="R133" i="1" s="1"/>
  <c r="X134" i="1"/>
  <c r="X135" i="1"/>
  <c r="X136" i="1"/>
  <c r="R136" i="1" s="1"/>
  <c r="X137" i="1"/>
  <c r="R137" i="1" s="1"/>
  <c r="X138" i="1"/>
  <c r="X139" i="1"/>
  <c r="X140" i="1"/>
  <c r="R140" i="1" s="1"/>
  <c r="X141" i="1"/>
  <c r="R141" i="1" s="1"/>
  <c r="X142" i="1"/>
  <c r="X143" i="1"/>
  <c r="X144" i="1"/>
  <c r="R144" i="1" s="1"/>
  <c r="X145" i="1"/>
  <c r="R145" i="1" s="1"/>
  <c r="X146" i="1"/>
  <c r="X147" i="1"/>
  <c r="X148" i="1"/>
  <c r="R148" i="1" s="1"/>
  <c r="X149" i="1"/>
  <c r="R149" i="1" s="1"/>
  <c r="X150" i="1"/>
  <c r="X151" i="1"/>
  <c r="R107" i="1" l="1"/>
  <c r="R151" i="1"/>
  <c r="R139" i="1"/>
  <c r="R131" i="1"/>
  <c r="R82" i="1"/>
  <c r="R64" i="1"/>
  <c r="R50" i="1"/>
  <c r="R30" i="1"/>
  <c r="R143" i="1"/>
  <c r="R125" i="1"/>
  <c r="R97" i="1"/>
  <c r="R71" i="1"/>
  <c r="R43" i="1"/>
  <c r="R147" i="1"/>
  <c r="R135" i="1"/>
  <c r="R118" i="1"/>
  <c r="R89" i="1"/>
  <c r="R54" i="1"/>
  <c r="R38" i="1"/>
  <c r="R49" i="1"/>
  <c r="R41" i="1"/>
  <c r="R29" i="1"/>
  <c r="R21" i="1"/>
  <c r="R16" i="1"/>
  <c r="R53" i="1"/>
  <c r="R146" i="1"/>
  <c r="R130" i="1"/>
  <c r="R104" i="1"/>
  <c r="R68" i="1"/>
  <c r="R36" i="1"/>
  <c r="R150" i="1"/>
  <c r="R138" i="1"/>
  <c r="R123" i="1"/>
  <c r="R96" i="1"/>
  <c r="R80" i="1"/>
  <c r="R112" i="1"/>
  <c r="R100" i="1"/>
  <c r="R94" i="1"/>
  <c r="R84" i="1"/>
  <c r="R78" i="1"/>
  <c r="R66" i="1"/>
  <c r="R59" i="1"/>
  <c r="R52" i="1"/>
  <c r="R48" i="1"/>
  <c r="R40" i="1"/>
  <c r="R35" i="1"/>
  <c r="R28" i="1"/>
  <c r="R20" i="1"/>
  <c r="R15" i="1"/>
  <c r="R142" i="1"/>
  <c r="R134" i="1"/>
  <c r="R116" i="1"/>
  <c r="R88" i="1"/>
  <c r="R62" i="1"/>
  <c r="R19" i="1"/>
  <c r="AC12" i="1"/>
  <c r="AD12" i="1" s="1"/>
  <c r="AC13" i="1"/>
  <c r="AD13" i="1" s="1"/>
  <c r="AC14" i="1"/>
  <c r="AD14" i="1" s="1"/>
  <c r="AC15" i="1"/>
  <c r="AC16" i="1"/>
  <c r="AC17" i="1"/>
  <c r="AD17" i="1" s="1"/>
  <c r="AC18" i="1"/>
  <c r="AC19" i="1"/>
  <c r="AC20" i="1"/>
  <c r="AC21" i="1"/>
  <c r="AC22" i="1"/>
  <c r="AD22" i="1" s="1"/>
  <c r="AC23" i="1"/>
  <c r="AC24" i="1"/>
  <c r="AD24" i="1" s="1"/>
  <c r="AC25" i="1"/>
  <c r="AD25" i="1" s="1"/>
  <c r="AC26" i="1"/>
  <c r="AD26" i="1" s="1"/>
  <c r="AC27" i="1"/>
  <c r="AC28" i="1"/>
  <c r="AC29" i="1"/>
  <c r="AC30" i="1"/>
  <c r="AC31" i="1"/>
  <c r="AD31" i="1" s="1"/>
  <c r="AC32" i="1"/>
  <c r="AD32" i="1" s="1"/>
  <c r="AC33" i="1"/>
  <c r="AC34" i="1"/>
  <c r="AD34" i="1" s="1"/>
  <c r="AC35" i="1"/>
  <c r="AC36" i="1"/>
  <c r="AC37" i="1"/>
  <c r="AD37" i="1" s="1"/>
  <c r="AC38" i="1"/>
  <c r="AC39" i="1"/>
  <c r="AC40" i="1"/>
  <c r="AC41" i="1"/>
  <c r="AC42" i="1"/>
  <c r="AD42" i="1" s="1"/>
  <c r="AC43" i="1"/>
  <c r="AC44" i="1"/>
  <c r="AD44" i="1" s="1"/>
  <c r="AC45" i="1"/>
  <c r="AC46" i="1"/>
  <c r="AD46" i="1" s="1"/>
  <c r="AC47" i="1"/>
  <c r="AD47" i="1" s="1"/>
  <c r="AC48" i="1"/>
  <c r="AC49" i="1"/>
  <c r="AC50" i="1"/>
  <c r="AC51" i="1"/>
  <c r="AC52" i="1"/>
  <c r="AC53" i="1"/>
  <c r="AC54" i="1"/>
  <c r="AC55" i="1"/>
  <c r="AD55" i="1" s="1"/>
  <c r="AC56" i="1"/>
  <c r="AC57" i="1"/>
  <c r="AD57" i="1" s="1"/>
  <c r="AC58" i="1"/>
  <c r="AD58" i="1" s="1"/>
  <c r="AC59" i="1"/>
  <c r="AC60" i="1"/>
  <c r="AD60" i="1" s="1"/>
  <c r="AC61" i="1"/>
  <c r="AD61" i="1" s="1"/>
  <c r="AC62" i="1"/>
  <c r="AC63" i="1"/>
  <c r="AD63" i="1" s="1"/>
  <c r="AC64" i="1"/>
  <c r="AC65" i="1"/>
  <c r="AC66" i="1"/>
  <c r="AC67" i="1"/>
  <c r="AD67" i="1" s="1"/>
  <c r="AC68" i="1"/>
  <c r="AC69" i="1"/>
  <c r="AD69" i="1" s="1"/>
  <c r="AC70" i="1"/>
  <c r="AD70" i="1" s="1"/>
  <c r="AC71" i="1"/>
  <c r="AC72" i="1"/>
  <c r="AC73" i="1"/>
  <c r="AD73" i="1" s="1"/>
  <c r="AC74" i="1"/>
  <c r="AD74" i="1" s="1"/>
  <c r="AC75" i="1"/>
  <c r="AD75" i="1" s="1"/>
  <c r="AC76" i="1"/>
  <c r="AD76" i="1" s="1"/>
  <c r="AC77" i="1"/>
  <c r="AD77" i="1" s="1"/>
  <c r="AC78" i="1"/>
  <c r="AC79" i="1"/>
  <c r="AD79" i="1" s="1"/>
  <c r="AC80" i="1"/>
  <c r="AC81" i="1"/>
  <c r="AD81" i="1" s="1"/>
  <c r="AC82" i="1"/>
  <c r="AC83" i="1"/>
  <c r="AC84" i="1"/>
  <c r="AC85" i="1"/>
  <c r="AD85" i="1" s="1"/>
  <c r="AC86" i="1"/>
  <c r="AD86" i="1" s="1"/>
  <c r="AC87" i="1"/>
  <c r="AD87" i="1" s="1"/>
  <c r="AC88" i="1"/>
  <c r="AC89" i="1"/>
  <c r="AC90" i="1"/>
  <c r="AD90" i="1" s="1"/>
  <c r="AC91" i="1"/>
  <c r="AC92" i="1"/>
  <c r="AD92" i="1" s="1"/>
  <c r="AC93" i="1"/>
  <c r="AD93" i="1" s="1"/>
  <c r="AC94" i="1"/>
  <c r="AC95" i="1"/>
  <c r="AD95" i="1" s="1"/>
  <c r="AC96" i="1"/>
  <c r="AC97" i="1"/>
  <c r="AC98" i="1"/>
  <c r="AC99" i="1"/>
  <c r="AD99" i="1" s="1"/>
  <c r="AC100" i="1"/>
  <c r="AC101" i="1"/>
  <c r="AD101" i="1" s="1"/>
  <c r="AC102" i="1"/>
  <c r="AD102" i="1" s="1"/>
  <c r="AC103" i="1"/>
  <c r="AD103" i="1" s="1"/>
  <c r="AC104" i="1"/>
  <c r="AC105" i="1"/>
  <c r="AD105" i="1" s="1"/>
  <c r="AC106" i="1"/>
  <c r="AD106" i="1" s="1"/>
  <c r="AC107" i="1"/>
  <c r="AC108" i="1"/>
  <c r="AD108" i="1" s="1"/>
  <c r="AC109" i="1"/>
  <c r="AD109" i="1" s="1"/>
  <c r="AC110" i="1"/>
  <c r="AD110" i="1" s="1"/>
  <c r="AC111" i="1"/>
  <c r="AC112" i="1"/>
  <c r="AC113" i="1"/>
  <c r="AD113" i="1" s="1"/>
  <c r="AC114" i="1"/>
  <c r="AD114" i="1" s="1"/>
  <c r="AC115" i="1"/>
  <c r="AD115" i="1" s="1"/>
  <c r="AC116" i="1"/>
  <c r="AC117" i="1"/>
  <c r="AD117" i="1" s="1"/>
  <c r="AC118" i="1"/>
  <c r="AC119" i="1"/>
  <c r="AC120" i="1"/>
  <c r="AD120" i="1" s="1"/>
  <c r="AC121" i="1"/>
  <c r="AC122" i="1"/>
  <c r="AD122" i="1" s="1"/>
  <c r="AC123" i="1"/>
  <c r="AC124" i="1"/>
  <c r="AD124" i="1" s="1"/>
  <c r="AC125" i="1"/>
  <c r="AC126" i="1"/>
  <c r="AD126" i="1" s="1"/>
  <c r="AC127" i="1"/>
  <c r="AC128" i="1"/>
  <c r="AD128" i="1" s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1" i="1"/>
  <c r="X99" i="1" l="1"/>
  <c r="R99" i="1" s="1"/>
  <c r="X75" i="1"/>
  <c r="R75" i="1" s="1"/>
  <c r="X55" i="1"/>
  <c r="R55" i="1" s="1"/>
  <c r="X31" i="1"/>
  <c r="R31" i="1" s="1"/>
  <c r="X128" i="1"/>
  <c r="R128" i="1" s="1"/>
  <c r="X124" i="1"/>
  <c r="R124" i="1" s="1"/>
  <c r="X120" i="1"/>
  <c r="R120" i="1" s="1"/>
  <c r="X108" i="1"/>
  <c r="R108" i="1" s="1"/>
  <c r="X92" i="1"/>
  <c r="R92" i="1" s="1"/>
  <c r="X76" i="1"/>
  <c r="R76" i="1" s="1"/>
  <c r="R60" i="1"/>
  <c r="X44" i="1"/>
  <c r="R44" i="1" s="1"/>
  <c r="X32" i="1"/>
  <c r="R32" i="1" s="1"/>
  <c r="X24" i="1"/>
  <c r="R24" i="1" s="1"/>
  <c r="X12" i="1"/>
  <c r="R12" i="1" s="1"/>
  <c r="X103" i="1"/>
  <c r="R103" i="1" s="1"/>
  <c r="X87" i="1"/>
  <c r="R87" i="1" s="1"/>
  <c r="X63" i="1"/>
  <c r="R63" i="1" s="1"/>
  <c r="X126" i="1"/>
  <c r="R126" i="1" s="1"/>
  <c r="X122" i="1"/>
  <c r="R122" i="1" s="1"/>
  <c r="X114" i="1"/>
  <c r="R114" i="1" s="1"/>
  <c r="X110" i="1"/>
  <c r="R110" i="1" s="1"/>
  <c r="X106" i="1"/>
  <c r="R106" i="1" s="1"/>
  <c r="X102" i="1"/>
  <c r="R102" i="1" s="1"/>
  <c r="X90" i="1"/>
  <c r="R90" i="1" s="1"/>
  <c r="X86" i="1"/>
  <c r="R86" i="1" s="1"/>
  <c r="X74" i="1"/>
  <c r="R74" i="1" s="1"/>
  <c r="X70" i="1"/>
  <c r="R70" i="1" s="1"/>
  <c r="X58" i="1"/>
  <c r="R58" i="1" s="1"/>
  <c r="X46" i="1"/>
  <c r="R46" i="1" s="1"/>
  <c r="X42" i="1"/>
  <c r="R42" i="1" s="1"/>
  <c r="X34" i="1"/>
  <c r="R34" i="1" s="1"/>
  <c r="X26" i="1"/>
  <c r="R26" i="1" s="1"/>
  <c r="X22" i="1"/>
  <c r="R22" i="1" s="1"/>
  <c r="X14" i="1"/>
  <c r="R14" i="1" s="1"/>
  <c r="AD27" i="1"/>
  <c r="R27" i="1" s="1"/>
  <c r="X115" i="1"/>
  <c r="R115" i="1" s="1"/>
  <c r="X95" i="1"/>
  <c r="R95" i="1" s="1"/>
  <c r="X79" i="1"/>
  <c r="R79" i="1" s="1"/>
  <c r="X67" i="1"/>
  <c r="R67" i="1" s="1"/>
  <c r="X47" i="1"/>
  <c r="R47" i="1" s="1"/>
  <c r="X117" i="1"/>
  <c r="R117" i="1" s="1"/>
  <c r="X113" i="1"/>
  <c r="R113" i="1" s="1"/>
  <c r="X109" i="1"/>
  <c r="R109" i="1" s="1"/>
  <c r="X105" i="1"/>
  <c r="R105" i="1" s="1"/>
  <c r="X101" i="1"/>
  <c r="R101" i="1" s="1"/>
  <c r="X93" i="1"/>
  <c r="R93" i="1" s="1"/>
  <c r="X85" i="1"/>
  <c r="R85" i="1" s="1"/>
  <c r="X81" i="1"/>
  <c r="R81" i="1" s="1"/>
  <c r="X77" i="1"/>
  <c r="R77" i="1" s="1"/>
  <c r="X73" i="1"/>
  <c r="R73" i="1" s="1"/>
  <c r="X69" i="1"/>
  <c r="R69" i="1" s="1"/>
  <c r="X61" i="1"/>
  <c r="R61" i="1" s="1"/>
  <c r="X57" i="1"/>
  <c r="R57" i="1" s="1"/>
  <c r="X37" i="1"/>
  <c r="R37" i="1" s="1"/>
  <c r="X25" i="1"/>
  <c r="R25" i="1" s="1"/>
  <c r="X17" i="1"/>
  <c r="R17" i="1" s="1"/>
  <c r="X13" i="1"/>
  <c r="R13" i="1" s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E95" i="1"/>
  <c r="AF95" i="1"/>
  <c r="AE96" i="1"/>
  <c r="AF96" i="1"/>
  <c r="AE97" i="1"/>
  <c r="AF97" i="1"/>
  <c r="AE98" i="1"/>
  <c r="AF98" i="1"/>
  <c r="AE99" i="1"/>
  <c r="AF99" i="1"/>
  <c r="AE100" i="1"/>
  <c r="AF100" i="1"/>
  <c r="AE101" i="1"/>
  <c r="AF101" i="1"/>
  <c r="AE102" i="1"/>
  <c r="AF102" i="1"/>
  <c r="AE103" i="1"/>
  <c r="AF103" i="1"/>
  <c r="AE104" i="1"/>
  <c r="AF104" i="1"/>
  <c r="AE105" i="1"/>
  <c r="AF105" i="1"/>
  <c r="AE106" i="1"/>
  <c r="AF106" i="1"/>
  <c r="AE107" i="1"/>
  <c r="AF107" i="1"/>
  <c r="AE108" i="1"/>
  <c r="AF108" i="1"/>
  <c r="AE109" i="1"/>
  <c r="AF109" i="1"/>
  <c r="AE110" i="1"/>
  <c r="AF110" i="1"/>
  <c r="AE111" i="1"/>
  <c r="AF111" i="1"/>
  <c r="AE112" i="1"/>
  <c r="AF112" i="1"/>
  <c r="AE113" i="1"/>
  <c r="AF113" i="1"/>
  <c r="AE114" i="1"/>
  <c r="AF114" i="1"/>
  <c r="AE115" i="1"/>
  <c r="AF115" i="1"/>
  <c r="AE116" i="1"/>
  <c r="AF116" i="1"/>
  <c r="AE117" i="1"/>
  <c r="AF117" i="1"/>
  <c r="AE118" i="1"/>
  <c r="AF118" i="1"/>
  <c r="AE119" i="1"/>
  <c r="AF119" i="1"/>
  <c r="AE120" i="1"/>
  <c r="AF120" i="1"/>
  <c r="AE121" i="1"/>
  <c r="AF121" i="1"/>
  <c r="AE122" i="1"/>
  <c r="AF122" i="1"/>
  <c r="AE123" i="1"/>
  <c r="AF123" i="1"/>
  <c r="AE124" i="1"/>
  <c r="AF124" i="1"/>
  <c r="AE125" i="1"/>
  <c r="AF125" i="1"/>
  <c r="AE126" i="1"/>
  <c r="AF126" i="1"/>
  <c r="AE127" i="1"/>
  <c r="AF127" i="1"/>
  <c r="AE128" i="1"/>
  <c r="AF128" i="1"/>
  <c r="AE129" i="1"/>
  <c r="AF129" i="1"/>
  <c r="AE130" i="1"/>
  <c r="AF130" i="1"/>
  <c r="AE131" i="1"/>
  <c r="AF131" i="1"/>
  <c r="AE132" i="1"/>
  <c r="AF132" i="1"/>
  <c r="AE133" i="1"/>
  <c r="AF133" i="1"/>
  <c r="AE134" i="1"/>
  <c r="AF134" i="1"/>
  <c r="AE135" i="1"/>
  <c r="AF135" i="1"/>
  <c r="AE136" i="1"/>
  <c r="AF136" i="1"/>
  <c r="AE137" i="1"/>
  <c r="AF137" i="1"/>
  <c r="AE138" i="1"/>
  <c r="AF138" i="1"/>
  <c r="AE139" i="1"/>
  <c r="AF139" i="1"/>
  <c r="AE140" i="1"/>
  <c r="AF140" i="1"/>
  <c r="AE141" i="1"/>
  <c r="AF141" i="1"/>
  <c r="AE142" i="1"/>
  <c r="AF142" i="1"/>
  <c r="AE143" i="1"/>
  <c r="AF143" i="1"/>
  <c r="AE144" i="1"/>
  <c r="AF144" i="1"/>
  <c r="AE145" i="1"/>
  <c r="AF145" i="1"/>
  <c r="AE146" i="1"/>
  <c r="AF146" i="1"/>
  <c r="AE147" i="1"/>
  <c r="AF147" i="1"/>
  <c r="AE148" i="1"/>
  <c r="AF148" i="1"/>
  <c r="AE149" i="1"/>
  <c r="AF149" i="1"/>
  <c r="AE150" i="1"/>
  <c r="AF150" i="1"/>
  <c r="AE151" i="1"/>
  <c r="AF151" i="1"/>
  <c r="AE11" i="1"/>
  <c r="AF11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2" i="1"/>
  <c r="Y13" i="1"/>
  <c r="Y14" i="1"/>
  <c r="Y15" i="1"/>
  <c r="Y16" i="1"/>
  <c r="Y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Q139" i="1"/>
  <c r="Q140" i="1"/>
  <c r="Q141" i="1"/>
  <c r="Q142" i="1"/>
  <c r="Q143" i="1"/>
  <c r="S12" i="1"/>
  <c r="T12" i="1"/>
  <c r="U12" i="1"/>
  <c r="V12" i="1"/>
  <c r="S13" i="1"/>
  <c r="U13" i="1"/>
  <c r="S14" i="1"/>
  <c r="U14" i="1"/>
  <c r="S15" i="1"/>
  <c r="U15" i="1"/>
  <c r="S16" i="1"/>
  <c r="U16" i="1"/>
  <c r="S17" i="1"/>
  <c r="U17" i="1"/>
  <c r="S18" i="1"/>
  <c r="U18" i="1"/>
  <c r="S19" i="1"/>
  <c r="U19" i="1"/>
  <c r="S20" i="1"/>
  <c r="U20" i="1"/>
  <c r="S21" i="1"/>
  <c r="U21" i="1"/>
  <c r="S22" i="1"/>
  <c r="U22" i="1"/>
  <c r="S23" i="1"/>
  <c r="U23" i="1"/>
  <c r="S24" i="1"/>
  <c r="U24" i="1"/>
  <c r="S25" i="1"/>
  <c r="U25" i="1"/>
  <c r="S26" i="1"/>
  <c r="U26" i="1"/>
  <c r="S27" i="1"/>
  <c r="U27" i="1"/>
  <c r="S28" i="1"/>
  <c r="U28" i="1"/>
  <c r="S29" i="1"/>
  <c r="U29" i="1"/>
  <c r="S30" i="1"/>
  <c r="U30" i="1"/>
  <c r="S31" i="1"/>
  <c r="U31" i="1"/>
  <c r="S32" i="1"/>
  <c r="U32" i="1"/>
  <c r="S33" i="1"/>
  <c r="U33" i="1"/>
  <c r="S34" i="1"/>
  <c r="U34" i="1"/>
  <c r="S35" i="1"/>
  <c r="U35" i="1"/>
  <c r="S36" i="1"/>
  <c r="U36" i="1"/>
  <c r="S37" i="1"/>
  <c r="U37" i="1"/>
  <c r="S38" i="1"/>
  <c r="U38" i="1"/>
  <c r="S39" i="1"/>
  <c r="U39" i="1"/>
  <c r="S40" i="1"/>
  <c r="U40" i="1"/>
  <c r="S41" i="1"/>
  <c r="U41" i="1"/>
  <c r="S42" i="1"/>
  <c r="U42" i="1"/>
  <c r="S43" i="1"/>
  <c r="U43" i="1"/>
  <c r="S44" i="1"/>
  <c r="U44" i="1"/>
  <c r="S45" i="1"/>
  <c r="U45" i="1"/>
  <c r="S46" i="1"/>
  <c r="U46" i="1"/>
  <c r="S47" i="1"/>
  <c r="U47" i="1"/>
  <c r="S48" i="1"/>
  <c r="U48" i="1"/>
  <c r="S49" i="1"/>
  <c r="U49" i="1"/>
  <c r="S50" i="1"/>
  <c r="U50" i="1"/>
  <c r="S51" i="1"/>
  <c r="U51" i="1"/>
  <c r="S52" i="1"/>
  <c r="U52" i="1"/>
  <c r="S53" i="1"/>
  <c r="U53" i="1"/>
  <c r="S54" i="1"/>
  <c r="T54" i="1"/>
  <c r="U54" i="1"/>
  <c r="V54" i="1"/>
  <c r="S55" i="1"/>
  <c r="U55" i="1"/>
  <c r="S56" i="1"/>
  <c r="U56" i="1"/>
  <c r="S57" i="1"/>
  <c r="U57" i="1"/>
  <c r="S58" i="1"/>
  <c r="U58" i="1"/>
  <c r="S59" i="1"/>
  <c r="U59" i="1"/>
  <c r="S60" i="1"/>
  <c r="U60" i="1"/>
  <c r="S61" i="1"/>
  <c r="U61" i="1"/>
  <c r="S62" i="1"/>
  <c r="T62" i="1"/>
  <c r="U62" i="1"/>
  <c r="S63" i="1"/>
  <c r="U63" i="1"/>
  <c r="S64" i="1"/>
  <c r="U64" i="1"/>
  <c r="S65" i="1"/>
  <c r="U65" i="1"/>
  <c r="S66" i="1"/>
  <c r="U66" i="1"/>
  <c r="S67" i="1"/>
  <c r="U67" i="1"/>
  <c r="S68" i="1"/>
  <c r="U68" i="1"/>
  <c r="S69" i="1"/>
  <c r="U69" i="1"/>
  <c r="S70" i="1"/>
  <c r="U70" i="1"/>
  <c r="S71" i="1"/>
  <c r="U71" i="1"/>
  <c r="S72" i="1"/>
  <c r="U72" i="1"/>
  <c r="S73" i="1"/>
  <c r="U73" i="1"/>
  <c r="S74" i="1"/>
  <c r="U74" i="1"/>
  <c r="S75" i="1"/>
  <c r="U75" i="1"/>
  <c r="S76" i="1"/>
  <c r="U76" i="1"/>
  <c r="S77" i="1"/>
  <c r="U77" i="1"/>
  <c r="S78" i="1"/>
  <c r="U78" i="1"/>
  <c r="S79" i="1"/>
  <c r="U79" i="1"/>
  <c r="S80" i="1"/>
  <c r="U80" i="1"/>
  <c r="S81" i="1"/>
  <c r="U81" i="1"/>
  <c r="S82" i="1"/>
  <c r="U82" i="1"/>
  <c r="S83" i="1"/>
  <c r="U83" i="1"/>
  <c r="S84" i="1"/>
  <c r="U84" i="1"/>
  <c r="S85" i="1"/>
  <c r="U85" i="1"/>
  <c r="S86" i="1"/>
  <c r="U86" i="1"/>
  <c r="S87" i="1"/>
  <c r="U87" i="1"/>
  <c r="S88" i="1"/>
  <c r="U88" i="1"/>
  <c r="S89" i="1"/>
  <c r="U89" i="1"/>
  <c r="S90" i="1"/>
  <c r="U90" i="1"/>
  <c r="S91" i="1"/>
  <c r="U91" i="1"/>
  <c r="S92" i="1"/>
  <c r="U92" i="1"/>
  <c r="S93" i="1"/>
  <c r="U93" i="1"/>
  <c r="S94" i="1"/>
  <c r="U94" i="1"/>
  <c r="S95" i="1"/>
  <c r="U95" i="1"/>
  <c r="S96" i="1"/>
  <c r="U96" i="1"/>
  <c r="S97" i="1"/>
  <c r="U97" i="1"/>
  <c r="S98" i="1"/>
  <c r="U98" i="1"/>
  <c r="S99" i="1"/>
  <c r="U99" i="1"/>
  <c r="S100" i="1"/>
  <c r="U100" i="1"/>
  <c r="S101" i="1"/>
  <c r="U101" i="1"/>
  <c r="S102" i="1"/>
  <c r="U102" i="1"/>
  <c r="S103" i="1"/>
  <c r="U103" i="1"/>
  <c r="S104" i="1"/>
  <c r="U104" i="1"/>
  <c r="S105" i="1"/>
  <c r="U105" i="1"/>
  <c r="S106" i="1"/>
  <c r="U106" i="1"/>
  <c r="S107" i="1"/>
  <c r="U107" i="1"/>
  <c r="S108" i="1"/>
  <c r="U108" i="1"/>
  <c r="S109" i="1"/>
  <c r="U109" i="1"/>
  <c r="S110" i="1"/>
  <c r="U110" i="1"/>
  <c r="S111" i="1"/>
  <c r="U111" i="1"/>
  <c r="S112" i="1"/>
  <c r="U112" i="1"/>
  <c r="S113" i="1"/>
  <c r="U113" i="1"/>
  <c r="V113" i="1"/>
  <c r="S114" i="1"/>
  <c r="U114" i="1"/>
  <c r="S115" i="1"/>
  <c r="U115" i="1"/>
  <c r="S116" i="1"/>
  <c r="U116" i="1"/>
  <c r="S117" i="1"/>
  <c r="U117" i="1"/>
  <c r="S118" i="1"/>
  <c r="U118" i="1"/>
  <c r="S119" i="1"/>
  <c r="U119" i="1"/>
  <c r="S120" i="1"/>
  <c r="U120" i="1"/>
  <c r="S121" i="1"/>
  <c r="U121" i="1"/>
  <c r="S122" i="1"/>
  <c r="U122" i="1"/>
  <c r="S123" i="1"/>
  <c r="U123" i="1"/>
  <c r="S124" i="1"/>
  <c r="U124" i="1"/>
  <c r="S125" i="1"/>
  <c r="U125" i="1"/>
  <c r="S126" i="1"/>
  <c r="U126" i="1"/>
  <c r="S127" i="1"/>
  <c r="U127" i="1"/>
  <c r="S128" i="1"/>
  <c r="U128" i="1"/>
  <c r="S129" i="1"/>
  <c r="U129" i="1"/>
  <c r="S130" i="1"/>
  <c r="U130" i="1"/>
  <c r="S131" i="1"/>
  <c r="U131" i="1"/>
  <c r="S132" i="1"/>
  <c r="U132" i="1"/>
  <c r="S133" i="1"/>
  <c r="U133" i="1"/>
  <c r="S134" i="1"/>
  <c r="U134" i="1"/>
  <c r="S135" i="1"/>
  <c r="U135" i="1"/>
  <c r="S136" i="1"/>
  <c r="U136" i="1"/>
  <c r="S137" i="1"/>
  <c r="U137" i="1"/>
  <c r="S138" i="1"/>
  <c r="U138" i="1"/>
  <c r="V138" i="1"/>
  <c r="S139" i="1"/>
  <c r="U139" i="1"/>
  <c r="S140" i="1"/>
  <c r="U140" i="1"/>
  <c r="S141" i="1"/>
  <c r="U141" i="1"/>
  <c r="S142" i="1"/>
  <c r="U142" i="1"/>
  <c r="S143" i="1"/>
  <c r="U143" i="1"/>
  <c r="Q144" i="1"/>
  <c r="S144" i="1"/>
  <c r="U144" i="1"/>
  <c r="Q145" i="1"/>
  <c r="S145" i="1"/>
  <c r="U145" i="1"/>
  <c r="Q146" i="1"/>
  <c r="S146" i="1"/>
  <c r="U146" i="1"/>
  <c r="Q147" i="1"/>
  <c r="S147" i="1"/>
  <c r="U147" i="1"/>
  <c r="Q148" i="1"/>
  <c r="S148" i="1"/>
  <c r="U148" i="1"/>
  <c r="Q149" i="1"/>
  <c r="S149" i="1"/>
  <c r="U149" i="1"/>
  <c r="Q150" i="1"/>
  <c r="S150" i="1"/>
  <c r="U150" i="1"/>
  <c r="Q151" i="1"/>
  <c r="S151" i="1"/>
  <c r="T151" i="1"/>
  <c r="U151" i="1"/>
  <c r="V151" i="1"/>
  <c r="V11" i="1"/>
  <c r="U11" i="1"/>
  <c r="T11" i="1"/>
  <c r="S11" i="1"/>
  <c r="AD11" i="1" l="1"/>
  <c r="X11" i="1"/>
  <c r="F151" i="1"/>
  <c r="I152" i="1"/>
  <c r="G152" i="1"/>
  <c r="K152" i="1"/>
  <c r="L152" i="1"/>
  <c r="M152" i="1"/>
  <c r="O152" i="1"/>
  <c r="P152" i="1"/>
  <c r="S152" i="1"/>
  <c r="U152" i="1"/>
  <c r="W152" i="1"/>
  <c r="Y152" i="1"/>
  <c r="AA152" i="1"/>
  <c r="AB152" i="1"/>
  <c r="AC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R11" i="1" l="1"/>
  <c r="J152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7" i="1" s="1"/>
  <c r="A58" i="1" s="1"/>
  <c r="A59" i="1" s="1"/>
  <c r="A60" i="1" s="1"/>
  <c r="A61" i="1" s="1"/>
  <c r="A63" i="1" s="1"/>
  <c r="A64" i="1" s="1"/>
  <c r="A65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39" i="1" s="1"/>
  <c r="A140" i="1" s="1"/>
  <c r="A141" i="1" s="1"/>
  <c r="A142" i="1" s="1"/>
  <c r="A143" i="1" s="1"/>
  <c r="A145" i="1" s="1"/>
  <c r="A147" i="1" s="1"/>
  <c r="A148" i="1" s="1"/>
  <c r="A149" i="1" s="1"/>
  <c r="N147" i="1" l="1"/>
  <c r="N143" i="1"/>
  <c r="N139" i="1"/>
  <c r="N135" i="1"/>
  <c r="N131" i="1"/>
  <c r="N127" i="1"/>
  <c r="N123" i="1"/>
  <c r="F123" i="1" s="1"/>
  <c r="N119" i="1"/>
  <c r="F119" i="1" s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50" i="1"/>
  <c r="N134" i="1"/>
  <c r="N130" i="1"/>
  <c r="N118" i="1"/>
  <c r="N114" i="1"/>
  <c r="N102" i="1"/>
  <c r="N98" i="1"/>
  <c r="F98" i="1" s="1"/>
  <c r="N86" i="1"/>
  <c r="N82" i="1"/>
  <c r="N70" i="1"/>
  <c r="N66" i="1"/>
  <c r="F66" i="1" s="1"/>
  <c r="N54" i="1"/>
  <c r="F54" i="1" s="1"/>
  <c r="N50" i="1"/>
  <c r="N38" i="1"/>
  <c r="N34" i="1"/>
  <c r="N22" i="1"/>
  <c r="N18" i="1"/>
  <c r="N146" i="1"/>
  <c r="N142" i="1"/>
  <c r="N138" i="1"/>
  <c r="N126" i="1"/>
  <c r="N122" i="1"/>
  <c r="N110" i="1"/>
  <c r="N106" i="1"/>
  <c r="N94" i="1"/>
  <c r="F94" i="1" s="1"/>
  <c r="N90" i="1"/>
  <c r="N78" i="1"/>
  <c r="F78" i="1" s="1"/>
  <c r="N74" i="1"/>
  <c r="N62" i="1"/>
  <c r="F62" i="1" s="1"/>
  <c r="N58" i="1"/>
  <c r="N46" i="1"/>
  <c r="N42" i="1"/>
  <c r="N30" i="1"/>
  <c r="N26" i="1"/>
  <c r="N14" i="1"/>
  <c r="N149" i="1"/>
  <c r="N145" i="1"/>
  <c r="N141" i="1"/>
  <c r="N148" i="1"/>
  <c r="N144" i="1"/>
  <c r="N140" i="1"/>
  <c r="N136" i="1"/>
  <c r="N132" i="1"/>
  <c r="N128" i="1"/>
  <c r="N124" i="1"/>
  <c r="N120" i="1"/>
  <c r="N116" i="1"/>
  <c r="N112" i="1"/>
  <c r="F112" i="1" s="1"/>
  <c r="N108" i="1"/>
  <c r="N104" i="1"/>
  <c r="N100" i="1"/>
  <c r="F100" i="1" s="1"/>
  <c r="N96" i="1"/>
  <c r="N92" i="1"/>
  <c r="N88" i="1"/>
  <c r="N84" i="1"/>
  <c r="N80" i="1"/>
  <c r="F80" i="1" s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137" i="1"/>
  <c r="N133" i="1"/>
  <c r="N129" i="1"/>
  <c r="N125" i="1"/>
  <c r="N121" i="1"/>
  <c r="F121" i="1" s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11" i="1" l="1"/>
  <c r="N152" i="1" s="1"/>
  <c r="G9" i="1" l="1"/>
  <c r="H9" i="1" s="1"/>
  <c r="I9" i="1" s="1"/>
  <c r="J9" i="1" s="1"/>
  <c r="N9" i="1" s="1"/>
  <c r="O9" i="1" s="1"/>
  <c r="P9" i="1" s="1"/>
  <c r="Q9" i="1" l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Z152" i="1"/>
  <c r="Q15" i="1"/>
  <c r="Q16" i="1"/>
  <c r="Q17" i="1"/>
  <c r="Q18" i="1"/>
  <c r="Q20" i="1"/>
  <c r="Q21" i="1"/>
  <c r="Q23" i="1"/>
  <c r="Q24" i="1"/>
  <c r="Q25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8" i="1"/>
  <c r="Q59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6" i="1"/>
  <c r="Q77" i="1"/>
  <c r="Q78" i="1"/>
  <c r="Q79" i="1"/>
  <c r="Q80" i="1"/>
  <c r="Q82" i="1"/>
  <c r="Q83" i="1"/>
  <c r="Q85" i="1"/>
  <c r="Q86" i="1"/>
  <c r="Q88" i="1"/>
  <c r="Q89" i="1"/>
  <c r="Q91" i="1"/>
  <c r="Q92" i="1"/>
  <c r="Q93" i="1"/>
  <c r="Q94" i="1"/>
  <c r="Q95" i="1"/>
  <c r="Q96" i="1"/>
  <c r="Q98" i="1"/>
  <c r="Q99" i="1"/>
  <c r="Q101" i="1"/>
  <c r="Q103" i="1"/>
  <c r="Q104" i="1"/>
  <c r="Q106" i="1"/>
  <c r="Q109" i="1"/>
  <c r="Q110" i="1"/>
  <c r="Q112" i="1"/>
  <c r="Q113" i="1"/>
  <c r="Q115" i="1"/>
  <c r="Q116" i="1"/>
  <c r="Q117" i="1"/>
  <c r="Q118" i="1"/>
  <c r="Q120" i="1"/>
  <c r="Q121" i="1"/>
  <c r="Q122" i="1"/>
  <c r="Q123" i="1"/>
  <c r="Q125" i="1"/>
  <c r="Q126" i="1"/>
  <c r="Q128" i="1"/>
  <c r="Q129" i="1"/>
  <c r="Q130" i="1"/>
  <c r="Q132" i="1"/>
  <c r="Q133" i="1"/>
  <c r="Q134" i="1"/>
  <c r="Q135" i="1"/>
  <c r="Q136" i="1"/>
  <c r="Q137" i="1"/>
  <c r="Q138" i="1"/>
  <c r="Q12" i="1"/>
  <c r="Q13" i="1"/>
  <c r="Q14" i="1"/>
  <c r="T14" i="1"/>
  <c r="T13" i="1"/>
  <c r="T80" i="1"/>
  <c r="T81" i="1"/>
  <c r="T83" i="1"/>
  <c r="T85" i="1"/>
  <c r="T87" i="1"/>
  <c r="T88" i="1"/>
  <c r="T89" i="1"/>
  <c r="T91" i="1"/>
  <c r="T93" i="1"/>
  <c r="T94" i="1"/>
  <c r="T95" i="1"/>
  <c r="T110" i="1"/>
  <c r="T112" i="1"/>
  <c r="T118" i="1"/>
  <c r="T120" i="1"/>
  <c r="T126" i="1"/>
  <c r="T128" i="1"/>
  <c r="T132" i="1"/>
  <c r="T138" i="1"/>
  <c r="V136" i="1"/>
  <c r="V128" i="1"/>
  <c r="V125" i="1"/>
  <c r="V117" i="1"/>
  <c r="V115" i="1"/>
  <c r="V112" i="1"/>
  <c r="V110" i="1"/>
  <c r="V108" i="1"/>
  <c r="V100" i="1"/>
  <c r="V94" i="1"/>
  <c r="V90" i="1"/>
  <c r="V82" i="1"/>
  <c r="V74" i="1"/>
  <c r="V62" i="1"/>
  <c r="V59" i="1"/>
  <c r="V52" i="1"/>
  <c r="T99" i="1"/>
  <c r="V144" i="1"/>
  <c r="T147" i="1"/>
  <c r="V35" i="1"/>
  <c r="V142" i="1"/>
  <c r="V33" i="1"/>
  <c r="T140" i="1"/>
  <c r="T98" i="1"/>
  <c r="T78" i="1"/>
  <c r="T70" i="1"/>
  <c r="T64" i="1"/>
  <c r="T44" i="1"/>
  <c r="T30" i="1"/>
  <c r="T136" i="1"/>
  <c r="T122" i="1"/>
  <c r="T92" i="1"/>
  <c r="T76" i="1"/>
  <c r="T72" i="1"/>
  <c r="T52" i="1"/>
  <c r="T50" i="1"/>
  <c r="T48" i="1"/>
  <c r="T36" i="1"/>
  <c r="T34" i="1"/>
  <c r="T24" i="1"/>
  <c r="T22" i="1"/>
  <c r="T20" i="1"/>
  <c r="V26" i="1"/>
  <c r="V30" i="1"/>
  <c r="V38" i="1"/>
  <c r="V46" i="1"/>
  <c r="V48" i="1"/>
  <c r="V50" i="1"/>
  <c r="T148" i="1"/>
  <c r="T142" i="1"/>
  <c r="T134" i="1"/>
  <c r="T130" i="1"/>
  <c r="T124" i="1"/>
  <c r="T116" i="1"/>
  <c r="T114" i="1"/>
  <c r="T108" i="1"/>
  <c r="T106" i="1"/>
  <c r="T104" i="1"/>
  <c r="T102" i="1"/>
  <c r="T100" i="1"/>
  <c r="T96" i="1"/>
  <c r="T90" i="1"/>
  <c r="T86" i="1"/>
  <c r="T84" i="1"/>
  <c r="T82" i="1"/>
  <c r="T74" i="1"/>
  <c r="T68" i="1"/>
  <c r="T66" i="1"/>
  <c r="T60" i="1"/>
  <c r="T58" i="1"/>
  <c r="T56" i="1"/>
  <c r="T46" i="1"/>
  <c r="T42" i="1"/>
  <c r="T40" i="1"/>
  <c r="T38" i="1"/>
  <c r="T32" i="1"/>
  <c r="T28" i="1"/>
  <c r="T26" i="1"/>
  <c r="T18" i="1"/>
  <c r="T16" i="1"/>
  <c r="V51" i="1"/>
  <c r="V45" i="1"/>
  <c r="V47" i="1"/>
  <c r="V53" i="1"/>
  <c r="V58" i="1"/>
  <c r="V99" i="1"/>
  <c r="V111" i="1"/>
  <c r="V114" i="1"/>
  <c r="V116" i="1"/>
  <c r="V118" i="1"/>
  <c r="V120" i="1"/>
  <c r="V137" i="1"/>
  <c r="V14" i="1"/>
  <c r="V28" i="1"/>
  <c r="V15" i="1"/>
  <c r="V23" i="1"/>
  <c r="T149" i="1"/>
  <c r="T145" i="1"/>
  <c r="T143" i="1"/>
  <c r="T141" i="1"/>
  <c r="T139" i="1"/>
  <c r="T137" i="1"/>
  <c r="T135" i="1"/>
  <c r="T133" i="1"/>
  <c r="T131" i="1"/>
  <c r="T129" i="1"/>
  <c r="T127" i="1"/>
  <c r="T125" i="1"/>
  <c r="T123" i="1"/>
  <c r="T121" i="1"/>
  <c r="T119" i="1"/>
  <c r="T117" i="1"/>
  <c r="T115" i="1"/>
  <c r="T113" i="1"/>
  <c r="T111" i="1"/>
  <c r="T109" i="1"/>
  <c r="T107" i="1"/>
  <c r="T105" i="1"/>
  <c r="T103" i="1"/>
  <c r="T101" i="1"/>
  <c r="T97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V17" i="1"/>
  <c r="V19" i="1"/>
  <c r="V21" i="1"/>
  <c r="V24" i="1"/>
  <c r="V34" i="1"/>
  <c r="V36" i="1"/>
  <c r="V40" i="1"/>
  <c r="V64" i="1"/>
  <c r="V66" i="1"/>
  <c r="V68" i="1"/>
  <c r="V70" i="1"/>
  <c r="V72" i="1"/>
  <c r="V88" i="1"/>
  <c r="V93" i="1"/>
  <c r="V95" i="1"/>
  <c r="V97" i="1"/>
  <c r="V106" i="1"/>
  <c r="V124" i="1"/>
  <c r="V126" i="1"/>
  <c r="V134" i="1"/>
  <c r="V141" i="1"/>
  <c r="V143" i="1"/>
  <c r="V145" i="1"/>
  <c r="V147" i="1"/>
  <c r="V149" i="1"/>
  <c r="V16" i="1"/>
  <c r="V20" i="1"/>
  <c r="V22" i="1"/>
  <c r="V27" i="1"/>
  <c r="V29" i="1"/>
  <c r="V31" i="1"/>
  <c r="V55" i="1"/>
  <c r="V57" i="1"/>
  <c r="V63" i="1"/>
  <c r="V65" i="1"/>
  <c r="V67" i="1"/>
  <c r="V71" i="1"/>
  <c r="V79" i="1"/>
  <c r="V81" i="1"/>
  <c r="V83" i="1"/>
  <c r="V87" i="1"/>
  <c r="V89" i="1"/>
  <c r="V92" i="1"/>
  <c r="V96" i="1"/>
  <c r="V98" i="1"/>
  <c r="V101" i="1"/>
  <c r="V103" i="1"/>
  <c r="V107" i="1"/>
  <c r="V121" i="1"/>
  <c r="V123" i="1"/>
  <c r="V129" i="1"/>
  <c r="V135" i="1"/>
  <c r="V140" i="1"/>
  <c r="V148" i="1"/>
  <c r="V150" i="1"/>
  <c r="V41" i="1"/>
  <c r="V25" i="1"/>
  <c r="V32" i="1"/>
  <c r="V44" i="1"/>
  <c r="V56" i="1"/>
  <c r="V69" i="1"/>
  <c r="V73" i="1"/>
  <c r="V78" i="1"/>
  <c r="V80" i="1"/>
  <c r="V84" i="1"/>
  <c r="V86" i="1"/>
  <c r="V102" i="1"/>
  <c r="V104" i="1"/>
  <c r="V119" i="1"/>
  <c r="V122" i="1"/>
  <c r="V131" i="1"/>
  <c r="V139" i="1"/>
  <c r="V18" i="1"/>
  <c r="V37" i="1"/>
  <c r="V39" i="1"/>
  <c r="V43" i="1"/>
  <c r="V49" i="1"/>
  <c r="V60" i="1"/>
  <c r="V75" i="1"/>
  <c r="V77" i="1"/>
  <c r="V85" i="1"/>
  <c r="V91" i="1"/>
  <c r="V109" i="1"/>
  <c r="V127" i="1"/>
  <c r="V130" i="1"/>
  <c r="V132" i="1"/>
  <c r="V146" i="1"/>
  <c r="T150" i="1"/>
  <c r="T146" i="1"/>
  <c r="T144" i="1"/>
  <c r="V42" i="1"/>
  <c r="V61" i="1"/>
  <c r="V76" i="1"/>
  <c r="V133" i="1"/>
  <c r="V13" i="1"/>
  <c r="V105" i="1"/>
  <c r="F58" i="1"/>
  <c r="F39" i="1" l="1"/>
  <c r="F12" i="1"/>
  <c r="F15" i="1"/>
  <c r="F75" i="1"/>
  <c r="F35" i="1"/>
  <c r="F104" i="1"/>
  <c r="V152" i="1"/>
  <c r="F30" i="1"/>
  <c r="F68" i="1"/>
  <c r="F43" i="1"/>
  <c r="F118" i="1"/>
  <c r="F82" i="1"/>
  <c r="F83" i="1"/>
  <c r="F132" i="1"/>
  <c r="F146" i="1"/>
  <c r="F143" i="1"/>
  <c r="F144" i="1"/>
  <c r="T152" i="1"/>
  <c r="F90" i="1"/>
  <c r="F61" i="1"/>
  <c r="F95" i="1"/>
  <c r="F92" i="1"/>
  <c r="F77" i="1"/>
  <c r="F108" i="1"/>
  <c r="F47" i="1"/>
  <c r="F11" i="1"/>
  <c r="F103" i="1"/>
  <c r="F32" i="1"/>
  <c r="F31" i="1"/>
  <c r="F70" i="1"/>
  <c r="F87" i="1"/>
  <c r="F46" i="1"/>
  <c r="Q11" i="1"/>
  <c r="Q131" i="1"/>
  <c r="Q127" i="1"/>
  <c r="Q100" i="1"/>
  <c r="Q64" i="1"/>
  <c r="Q57" i="1"/>
  <c r="Q19" i="1"/>
  <c r="Q105" i="1"/>
  <c r="Q102" i="1"/>
  <c r="Q81" i="1"/>
  <c r="Q70" i="1"/>
  <c r="Q26" i="1"/>
  <c r="Q22" i="1"/>
  <c r="Q114" i="1"/>
  <c r="Q111" i="1"/>
  <c r="Q107" i="1"/>
  <c r="Q84" i="1"/>
  <c r="Q41" i="1"/>
  <c r="Q35" i="1"/>
  <c r="F73" i="1"/>
  <c r="F110" i="1"/>
  <c r="Q124" i="1"/>
  <c r="Q119" i="1"/>
  <c r="Q97" i="1"/>
  <c r="Q90" i="1"/>
  <c r="Q87" i="1"/>
  <c r="Q51" i="1"/>
  <c r="F113" i="1"/>
  <c r="F99" i="1"/>
  <c r="F44" i="1"/>
  <c r="F86" i="1"/>
  <c r="F67" i="1"/>
  <c r="F76" i="1"/>
  <c r="Q152" i="1" l="1"/>
  <c r="F42" i="1"/>
  <c r="F57" i="1"/>
  <c r="F88" i="1"/>
  <c r="F134" i="1"/>
  <c r="F37" i="1"/>
  <c r="F56" i="1"/>
  <c r="F126" i="1"/>
  <c r="F120" i="1"/>
  <c r="F106" i="1"/>
  <c r="F38" i="1"/>
  <c r="F71" i="1"/>
  <c r="F93" i="1"/>
  <c r="F91" i="1"/>
  <c r="F14" i="1"/>
  <c r="F122" i="1"/>
  <c r="F48" i="1"/>
  <c r="F60" i="1"/>
  <c r="F115" i="1"/>
  <c r="F137" i="1"/>
  <c r="F64" i="1"/>
  <c r="F131" i="1"/>
  <c r="F85" i="1"/>
  <c r="F74" i="1"/>
  <c r="F65" i="1"/>
  <c r="F29" i="1"/>
  <c r="F97" i="1"/>
  <c r="F41" i="1"/>
  <c r="F127" i="1"/>
  <c r="F133" i="1"/>
  <c r="F129" i="1"/>
  <c r="F51" i="1"/>
  <c r="F107" i="1"/>
  <c r="F19" i="1"/>
  <c r="F18" i="1"/>
  <c r="F63" i="1"/>
  <c r="F24" i="1"/>
  <c r="F16" i="1"/>
  <c r="F49" i="1"/>
  <c r="F50" i="1"/>
  <c r="F89" i="1"/>
  <c r="F136" i="1"/>
  <c r="F33" i="1"/>
  <c r="F36" i="1"/>
  <c r="F135" i="1"/>
  <c r="F23" i="1"/>
  <c r="F96" i="1"/>
  <c r="F79" i="1"/>
  <c r="F34" i="1"/>
  <c r="F72" i="1"/>
  <c r="F27" i="1"/>
  <c r="F84" i="1"/>
  <c r="F116" i="1"/>
  <c r="F21" i="1"/>
  <c r="F13" i="1"/>
  <c r="F101" i="1"/>
  <c r="F111" i="1"/>
  <c r="F52" i="1"/>
  <c r="F125" i="1"/>
  <c r="F53" i="1"/>
  <c r="F128" i="1"/>
  <c r="F45" i="1"/>
  <c r="F40" i="1"/>
  <c r="F28" i="1"/>
  <c r="F20" i="1"/>
  <c r="F59" i="1"/>
  <c r="F130" i="1"/>
  <c r="F141" i="1"/>
  <c r="F148" i="1"/>
  <c r="F145" i="1"/>
  <c r="F149" i="1"/>
  <c r="F147" i="1"/>
  <c r="F140" i="1"/>
  <c r="F142" i="1"/>
  <c r="F139" i="1"/>
  <c r="F150" i="1"/>
  <c r="F117" i="1"/>
  <c r="F114" i="1"/>
  <c r="F22" i="1"/>
  <c r="F105" i="1"/>
  <c r="AB2" i="1"/>
  <c r="F69" i="1"/>
  <c r="F81" i="1"/>
  <c r="F109" i="1"/>
  <c r="F102" i="1"/>
  <c r="X152" i="1"/>
  <c r="F25" i="1"/>
  <c r="F17" i="1"/>
  <c r="F124" i="1"/>
  <c r="F26" i="1"/>
  <c r="AD152" i="1" l="1"/>
  <c r="R152" i="1"/>
  <c r="F138" i="1"/>
  <c r="F55" i="1" l="1"/>
  <c r="F152" i="1" s="1"/>
  <c r="H152" i="1"/>
</calcChain>
</file>

<file path=xl/sharedStrings.xml><?xml version="1.0" encoding="utf-8"?>
<sst xmlns="http://schemas.openxmlformats.org/spreadsheetml/2006/main" count="457" uniqueCount="297">
  <si>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</si>
  <si>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</si>
  <si>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</si>
  <si>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</si>
  <si>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</si>
  <si>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</si>
  <si>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</si>
  <si>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</si>
  <si>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</si>
  <si>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</si>
  <si>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</si>
  <si>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</si>
  <si>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</si>
  <si>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Посещения в неотложной форме</t>
  </si>
  <si>
    <t>Обращения в связи с заболеваниями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</si>
  <si>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</si>
  <si>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</si>
  <si>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</si>
  <si>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</si>
  <si>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</si>
  <si>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</si>
  <si>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</si>
  <si>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</si>
  <si>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</si>
  <si>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</si>
  <si>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</si>
  <si>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</si>
  <si>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ВСЕГО</t>
  </si>
  <si>
    <t>в том числе  по профилю "онкология"</t>
  </si>
  <si>
    <t>Объемы, посещений</t>
  </si>
  <si>
    <t>Объемы, обращений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</si>
  <si>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</si>
  <si>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</si>
  <si>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</si>
  <si>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</si>
  <si>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</si>
  <si>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</si>
  <si>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</si>
  <si>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</si>
  <si>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</si>
  <si>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</si>
  <si>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</si>
  <si>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</si>
  <si>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</si>
  <si>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</si>
  <si>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</si>
  <si>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</si>
  <si>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</si>
  <si>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</si>
  <si>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</si>
  <si>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</si>
  <si>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</si>
  <si>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</si>
  <si>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</si>
  <si>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</si>
  <si>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</si>
  <si>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</si>
  <si>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</si>
  <si>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</si>
  <si>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</si>
  <si>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</si>
  <si>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</si>
  <si>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</si>
  <si>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</si>
  <si>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</si>
  <si>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</si>
  <si>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</si>
  <si>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</si>
  <si>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</si>
  <si>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</si>
  <si>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</si>
  <si>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</si>
  <si>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</si>
  <si>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</si>
  <si>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</si>
  <si>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</si>
  <si>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</si>
  <si>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330100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</si>
  <si>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</si>
  <si>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</si>
  <si>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</si>
  <si>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</si>
  <si>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</si>
  <si>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</si>
  <si>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</si>
  <si>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</si>
  <si>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</si>
  <si>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</si>
  <si>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</si>
  <si>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</si>
  <si>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</si>
  <si>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</si>
  <si>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</si>
  <si>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</si>
  <si>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</si>
  <si>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</si>
  <si>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</si>
  <si>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</si>
  <si>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</si>
  <si>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</si>
  <si>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</si>
  <si>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</si>
  <si>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</si>
  <si>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</si>
  <si>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</si>
  <si>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</si>
  <si>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</si>
  <si>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</si>
  <si>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</si>
  <si>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</si>
  <si>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</si>
  <si>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</si>
  <si>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</si>
  <si>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</si>
  <si>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</si>
  <si>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</si>
  <si>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</si>
  <si>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</si>
  <si>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</si>
  <si>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</si>
  <si>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</si>
  <si>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</si>
  <si>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</si>
  <si>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</si>
  <si>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</si>
  <si>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</si>
  <si>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</si>
  <si>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</si>
  <si>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</si>
  <si>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</si>
  <si>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</si>
  <si>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</si>
  <si>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</si>
  <si>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</si>
  <si>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</si>
  <si>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</si>
  <si>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330431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</si>
  <si>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</si>
  <si>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</si>
  <si>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</si>
  <si>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</si>
  <si>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</si>
  <si>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</si>
  <si>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</si>
  <si>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</si>
  <si>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</si>
  <si>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</si>
  <si>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</si>
  <si>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</si>
  <si>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</si>
  <si>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</si>
  <si>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</si>
  <si>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</si>
  <si>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</si>
  <si>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</si>
  <si>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</si>
  <si>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</si>
  <si>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</si>
  <si>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</si>
  <si>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</si>
  <si>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</si>
  <si>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</si>
  <si>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</si>
  <si>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</si>
  <si>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</si>
  <si>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</si>
  <si>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</si>
  <si>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</si>
  <si>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</si>
  <si>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</si>
  <si>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</si>
  <si>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</si>
  <si>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</si>
  <si>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</si>
  <si>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</si>
  <si>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</si>
  <si>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</si>
  <si>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</si>
  <si>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</si>
  <si>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</si>
  <si>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</si>
  <si>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</si>
  <si>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</si>
  <si>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</si>
  <si>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</si>
  <si>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</si>
  <si>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</si>
  <si>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</si>
  <si>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</si>
  <si>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</si>
  <si>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</si>
  <si>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</si>
  <si>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</si>
  <si>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</si>
  <si>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</si>
  <si>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</si>
  <si>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</si>
  <si>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</si>
  <si>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</si>
  <si>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</si>
  <si>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</si>
  <si>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</si>
  <si>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</si>
  <si>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</si>
  <si>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</si>
  <si>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</si>
  <si>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</si>
  <si>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</si>
  <si>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</si>
  <si>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</si>
  <si>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</si>
  <si>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</si>
  <si>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</si>
  <si>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</si>
  <si>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</si>
  <si>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</si>
  <si>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</si>
  <si>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</si>
  <si>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</si>
  <si>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</si>
  <si>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</si>
  <si>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</si>
  <si>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</si>
  <si>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</si>
  <si>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</si>
  <si>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</si>
  <si>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</si>
  <si>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</si>
  <si>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</si>
  <si>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</si>
  <si>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</si>
  <si>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</si>
  <si>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</si>
  <si>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</si>
  <si>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</si>
  <si>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</si>
  <si>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</si>
  <si>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</si>
  <si>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</si>
  <si>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</si>
  <si>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</si>
  <si>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</si>
  <si>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</si>
  <si>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</si>
  <si>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</si>
  <si>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</si>
  <si>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</si>
  <si>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</si>
  <si>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</si>
  <si>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</si>
  <si>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</si>
  <si>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</si>
  <si>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</si>
  <si>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</si>
  <si>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</si>
  <si>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</si>
  <si>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</si>
  <si>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</si>
  <si>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</si>
  <si>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</si>
  <si>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</si>
  <si>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</si>
  <si>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</si>
  <si>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</si>
  <si>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</si>
  <si>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</si>
  <si>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330433</t>
  </si>
  <si>
    <t>ООО "Научно-производственная фирма "Хеликс"</t>
  </si>
  <si>
    <t>330438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</si>
  <si>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</si>
  <si>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</si>
  <si>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</si>
  <si>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</si>
  <si>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ГБУЗ ВО "Муромская центральная районная больница"</t>
  </si>
  <si>
    <t>ИТОГО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</si>
  <si>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</si>
  <si>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</si>
  <si>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ООО "КЛИНИКА ЭКСПЕРТ ВЛАДИМИР"</t>
  </si>
  <si>
    <t>ГБУЗ ВО "Центральная поликлиника г. Владимира"</t>
  </si>
  <si>
    <t>Стоимость ВСЕГО, в т.ч.:руб.</t>
  </si>
  <si>
    <t>Медицинская помощь, оплачиваемая по подушевому нормативу</t>
  </si>
  <si>
    <t>Медицинская помощь, оплачиваемая по единым тарифам</t>
  </si>
  <si>
    <t>Финансовое обеспечение оказания застрахованным лицам Владимирской области медицинской помощи на 2024 год</t>
  </si>
  <si>
    <t>АО «МОСКОВСКОЕ ПРОП» Владимирский филиал</t>
  </si>
  <si>
    <t>ООО "МДЦ Здоровье"</t>
  </si>
  <si>
    <t>ГБУЗ ВО "Муромская районная детская больница"</t>
  </si>
  <si>
    <t>Архангельская область</t>
  </si>
  <si>
    <t>ООО "ИННОМЕД"</t>
  </si>
  <si>
    <t>АО "Медицина"</t>
  </si>
  <si>
    <t>Нижегородская область</t>
  </si>
  <si>
    <t>ООО "КАТЛАБ-НН"</t>
  </si>
  <si>
    <t>город Санкт-Петербург</t>
  </si>
  <si>
    <t>ООО "СКАНДИНАВИЯ АВА-ПЕТЕР"</t>
  </si>
  <si>
    <t>ООО "МЕДКЛУБ"</t>
  </si>
  <si>
    <t>ООО "АЙ-КЛИНИК СЕВЕРО-ЗАПАД"</t>
  </si>
  <si>
    <t xml:space="preserve"> </t>
  </si>
  <si>
    <t>Приложение №9
к протоколу заседания комиссии по разработке территориальной программы обязательного медицинского страхования
от 31.01.2024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</si>
</sst>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1" fillId="2" borderId="12" xfId="0" applyFont="1" applyFill="1" applyBorder="1" applyAlignment="1">
      <alignment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4\&#1058;&#1072;&#1088;&#1080;&#1092;&#1085;&#1086;&#1077;%20&#1089;&#1086;&#1075;&#1083;&#1072;&#1096;&#1077;&#1085;&#1080;&#1077;%202024\&#1044;&#1057;\&#1056;&#1072;&#1089;&#1095;&#1077;&#1090;&#1085;&#1072;&#1103;%20&#1089;&#1090;&#1086;&#1080;&#1084;&#1086;&#1089;&#1090;&#1100;%20&#1079;&#1072;&#1076;&#1072;&#1085;&#1080;&#1103;%20&#1044;&#1057;%20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3/&#1055;&#1088;&#1086;&#1090;&#1086;&#1082;&#1086;&#1083;%20&#8470;20%20&#1086;&#1090;%2029.12.2023/&#1055;&#1088;&#1080;&#1083;&#1086;&#1078;&#1077;&#1085;&#1080;&#1077;%20&#8470;___%20&#1044;&#1057;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4\&#1058;&#1072;&#1088;&#1080;&#1092;&#1085;&#1086;&#1077;%20&#1089;&#1086;&#1075;&#1083;&#1072;&#1096;&#1077;&#1085;&#1080;&#1077;%202024\&#1050;&#1057;\&#1056;&#1072;&#1089;&#1095;&#1077;&#1090;&#1085;&#1072;&#1103;%20&#1089;&#1090;&#1086;&#1080;&#1084;&#1086;&#1089;&#1090;&#1100;%20&#1079;&#1072;&#1076;&#1072;&#1085;&#1080;&#1103;%202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3/&#1055;&#1088;&#1086;&#1090;&#1086;&#1082;&#1086;&#1083;%20&#8470;20%20&#1086;&#1090;%2029.12.2023/&#1055;&#1088;&#1080;&#1083;&#1086;&#1078;&#1077;&#1085;&#1080;&#1077;%20&#8470;___%20&#1040;&#1055;&#1055;_&#1053;&#1055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"/>
      <sheetName val="Ст-ть  (3)"/>
      <sheetName val="Ст-ть "/>
      <sheetName val="Лист1"/>
      <sheetName val="Ст-ть онко"/>
      <sheetName val="Ст-ть ЭКО"/>
      <sheetName val="Ст-ть новых МО"/>
    </sheetNames>
    <sheetDataSet>
      <sheetData sheetId="0"/>
      <sheetData sheetId="1"/>
      <sheetData sheetId="2">
        <row r="6">
          <cell r="W6">
            <v>62588.78</v>
          </cell>
          <cell r="X6">
            <v>79614.350000000006</v>
          </cell>
        </row>
        <row r="9">
          <cell r="C9">
            <v>1320</v>
          </cell>
          <cell r="W9">
            <v>0</v>
          </cell>
          <cell r="X9">
            <v>0</v>
          </cell>
          <cell r="Z9">
            <v>0</v>
          </cell>
          <cell r="AH9">
            <v>9044822.5899999999</v>
          </cell>
          <cell r="AI9">
            <v>9727450.6999999993</v>
          </cell>
        </row>
        <row r="10">
          <cell r="C10">
            <v>2757</v>
          </cell>
          <cell r="W10">
            <v>0</v>
          </cell>
          <cell r="X10">
            <v>0</v>
          </cell>
          <cell r="Z10">
            <v>0</v>
          </cell>
          <cell r="AH10">
            <v>0</v>
          </cell>
          <cell r="AI10">
            <v>46525242.960000001</v>
          </cell>
        </row>
        <row r="11">
          <cell r="C11">
            <v>847</v>
          </cell>
          <cell r="W11">
            <v>0</v>
          </cell>
          <cell r="X11">
            <v>370</v>
          </cell>
          <cell r="Y11">
            <v>29457309.5</v>
          </cell>
          <cell r="Z11">
            <v>0</v>
          </cell>
          <cell r="AB11">
            <v>0</v>
          </cell>
          <cell r="AH11">
            <v>0</v>
          </cell>
          <cell r="AI11">
            <v>35526941.960000001</v>
          </cell>
        </row>
        <row r="12">
          <cell r="C12">
            <v>3919</v>
          </cell>
          <cell r="W12">
            <v>1079</v>
          </cell>
          <cell r="X12">
            <v>2280</v>
          </cell>
          <cell r="Y12">
            <v>249054011.62</v>
          </cell>
          <cell r="Z12">
            <v>0</v>
          </cell>
          <cell r="AB12">
            <v>0</v>
          </cell>
          <cell r="AH12">
            <v>67533293.620000005</v>
          </cell>
          <cell r="AI12">
            <v>198644114.37</v>
          </cell>
        </row>
        <row r="13">
          <cell r="C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0</v>
          </cell>
        </row>
        <row r="14">
          <cell r="C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C15">
            <v>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0</v>
          </cell>
          <cell r="AH15">
            <v>6901571.0599999996</v>
          </cell>
          <cell r="AI15">
            <v>0</v>
          </cell>
        </row>
        <row r="16">
          <cell r="C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B16">
            <v>0</v>
          </cell>
        </row>
        <row r="17">
          <cell r="C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0</v>
          </cell>
        </row>
        <row r="18">
          <cell r="C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</row>
        <row r="19">
          <cell r="C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C20">
            <v>9390</v>
          </cell>
          <cell r="W20">
            <v>1800</v>
          </cell>
          <cell r="X20">
            <v>0</v>
          </cell>
          <cell r="Y20">
            <v>112659804</v>
          </cell>
          <cell r="Z20">
            <v>0</v>
          </cell>
          <cell r="AB20">
            <v>0</v>
          </cell>
          <cell r="AH20">
            <v>200478878.22</v>
          </cell>
          <cell r="AI20">
            <v>32844715.300000001</v>
          </cell>
        </row>
        <row r="21">
          <cell r="C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0</v>
          </cell>
        </row>
        <row r="22">
          <cell r="C22">
            <v>733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0</v>
          </cell>
          <cell r="AH22">
            <v>9691286.5700000003</v>
          </cell>
          <cell r="AI22">
            <v>0</v>
          </cell>
        </row>
        <row r="23">
          <cell r="C23">
            <v>3030</v>
          </cell>
          <cell r="W23">
            <v>730</v>
          </cell>
          <cell r="X23">
            <v>0</v>
          </cell>
          <cell r="Y23">
            <v>45689809.399999999</v>
          </cell>
          <cell r="Z23">
            <v>0</v>
          </cell>
          <cell r="AB23">
            <v>0</v>
          </cell>
          <cell r="AH23">
            <v>57790996.689999998</v>
          </cell>
          <cell r="AI23">
            <v>18824069.129999999</v>
          </cell>
        </row>
        <row r="24">
          <cell r="C24">
            <v>2488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H24">
            <v>21268810.25</v>
          </cell>
          <cell r="AI24">
            <v>8695402.5999999996</v>
          </cell>
        </row>
        <row r="25">
          <cell r="C25">
            <v>1028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0</v>
          </cell>
          <cell r="AH25">
            <v>69609183.269999996</v>
          </cell>
          <cell r="AI25">
            <v>0</v>
          </cell>
        </row>
        <row r="26">
          <cell r="C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0</v>
          </cell>
        </row>
        <row r="27">
          <cell r="C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0</v>
          </cell>
        </row>
        <row r="28">
          <cell r="C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B28">
            <v>0</v>
          </cell>
        </row>
        <row r="29">
          <cell r="C29">
            <v>3073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H29">
            <v>38295022.109999999</v>
          </cell>
          <cell r="AI29">
            <v>0</v>
          </cell>
        </row>
        <row r="30">
          <cell r="C30">
            <v>996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  <cell r="AH30">
            <v>12383192.550000001</v>
          </cell>
          <cell r="AI30">
            <v>0</v>
          </cell>
        </row>
        <row r="31">
          <cell r="C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0</v>
          </cell>
        </row>
        <row r="32">
          <cell r="C32">
            <v>820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0</v>
          </cell>
          <cell r="AH32">
            <v>10265960.75</v>
          </cell>
          <cell r="AI32">
            <v>0</v>
          </cell>
        </row>
        <row r="33">
          <cell r="C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>
            <v>0</v>
          </cell>
        </row>
        <row r="34">
          <cell r="C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0</v>
          </cell>
        </row>
        <row r="35">
          <cell r="C35">
            <v>100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H35">
            <v>0</v>
          </cell>
          <cell r="AI35">
            <v>3989818.02</v>
          </cell>
        </row>
        <row r="36">
          <cell r="C36">
            <v>269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H36">
            <v>28930026.899999999</v>
          </cell>
        </row>
        <row r="37">
          <cell r="C37">
            <v>252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H37">
            <v>28480339.010000002</v>
          </cell>
        </row>
        <row r="38">
          <cell r="C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</row>
        <row r="39">
          <cell r="C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</row>
        <row r="40">
          <cell r="C40">
            <v>1736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H40">
            <v>17805460.379999999</v>
          </cell>
          <cell r="AI40">
            <v>0</v>
          </cell>
        </row>
        <row r="41">
          <cell r="C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</row>
        <row r="42">
          <cell r="C42">
            <v>79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H42">
            <v>3998689.98</v>
          </cell>
          <cell r="AI42">
            <v>0</v>
          </cell>
        </row>
        <row r="43">
          <cell r="C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</row>
        <row r="44">
          <cell r="C44">
            <v>684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H44">
            <v>7015515.4900000002</v>
          </cell>
          <cell r="AI44">
            <v>0</v>
          </cell>
        </row>
        <row r="45">
          <cell r="C45">
            <v>88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H45">
            <v>0</v>
          </cell>
          <cell r="AI45">
            <v>2809283.18</v>
          </cell>
        </row>
        <row r="46">
          <cell r="C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B46">
            <v>0</v>
          </cell>
        </row>
        <row r="47">
          <cell r="C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0</v>
          </cell>
        </row>
        <row r="48">
          <cell r="C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</row>
        <row r="49">
          <cell r="C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</row>
        <row r="50">
          <cell r="C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0</v>
          </cell>
        </row>
        <row r="51">
          <cell r="C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0</v>
          </cell>
        </row>
        <row r="52">
          <cell r="C52">
            <v>0</v>
          </cell>
          <cell r="W52">
            <v>0</v>
          </cell>
          <cell r="X52">
            <v>0</v>
          </cell>
        </row>
        <row r="53">
          <cell r="C53">
            <v>569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B53">
            <v>0</v>
          </cell>
          <cell r="AH53">
            <v>6938052.5099999998</v>
          </cell>
          <cell r="AI53">
            <v>2833610.56</v>
          </cell>
        </row>
        <row r="54">
          <cell r="C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</row>
        <row r="55">
          <cell r="C55">
            <v>3801</v>
          </cell>
          <cell r="W55">
            <v>1100</v>
          </cell>
          <cell r="X55">
            <v>0</v>
          </cell>
          <cell r="Y55">
            <v>68847658</v>
          </cell>
          <cell r="Z55">
            <v>0</v>
          </cell>
          <cell r="AB55">
            <v>0</v>
          </cell>
          <cell r="AH55">
            <v>78445913.980000004</v>
          </cell>
          <cell r="AI55">
            <v>27974047.52</v>
          </cell>
        </row>
        <row r="56">
          <cell r="C56">
            <v>602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0</v>
          </cell>
          <cell r="AH56">
            <v>8083737.3499999996</v>
          </cell>
          <cell r="AI56">
            <v>0</v>
          </cell>
        </row>
        <row r="57">
          <cell r="C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</row>
        <row r="58"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</row>
        <row r="59">
          <cell r="C59">
            <v>100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0</v>
          </cell>
          <cell r="AH59">
            <v>0</v>
          </cell>
          <cell r="AI59">
            <v>2615433.41</v>
          </cell>
        </row>
        <row r="60">
          <cell r="C60">
            <v>0</v>
          </cell>
          <cell r="W60">
            <v>0</v>
          </cell>
          <cell r="X60">
            <v>0</v>
          </cell>
          <cell r="AB60">
            <v>0</v>
          </cell>
        </row>
        <row r="61">
          <cell r="C61">
            <v>3055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H61">
            <v>23291872.030000001</v>
          </cell>
          <cell r="AI61">
            <v>15527914.68</v>
          </cell>
        </row>
        <row r="62">
          <cell r="C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0</v>
          </cell>
        </row>
        <row r="63">
          <cell r="C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0</v>
          </cell>
        </row>
        <row r="64">
          <cell r="C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</row>
        <row r="65">
          <cell r="C65">
            <v>1379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B65">
            <v>0</v>
          </cell>
          <cell r="AH65">
            <v>13836806.210000001</v>
          </cell>
          <cell r="AI65">
            <v>2930290.24</v>
          </cell>
        </row>
        <row r="66">
          <cell r="C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</row>
        <row r="67">
          <cell r="C67">
            <v>3851</v>
          </cell>
          <cell r="W67">
            <v>953</v>
          </cell>
          <cell r="X67">
            <v>0</v>
          </cell>
          <cell r="Y67">
            <v>59647107.340000004</v>
          </cell>
          <cell r="Z67">
            <v>0</v>
          </cell>
          <cell r="AB67">
            <v>0</v>
          </cell>
          <cell r="AH67">
            <v>97032420.170000002</v>
          </cell>
          <cell r="AI67">
            <v>2741589.61</v>
          </cell>
        </row>
        <row r="68">
          <cell r="C68">
            <v>297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0</v>
          </cell>
          <cell r="AH68">
            <v>0</v>
          </cell>
          <cell r="AI68">
            <v>3628322.5</v>
          </cell>
        </row>
        <row r="69">
          <cell r="C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B69">
            <v>0</v>
          </cell>
        </row>
        <row r="70">
          <cell r="C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</row>
        <row r="71">
          <cell r="C71">
            <v>721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B71">
            <v>0</v>
          </cell>
          <cell r="AH71">
            <v>9161723.8000000007</v>
          </cell>
          <cell r="AI71">
            <v>0</v>
          </cell>
        </row>
        <row r="72">
          <cell r="C72">
            <v>1009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0</v>
          </cell>
          <cell r="AH72">
            <v>12180991.67</v>
          </cell>
          <cell r="AI72">
            <v>0</v>
          </cell>
        </row>
        <row r="73">
          <cell r="C73">
            <v>963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0</v>
          </cell>
          <cell r="AH73">
            <v>12222920.33</v>
          </cell>
          <cell r="AI73">
            <v>0</v>
          </cell>
        </row>
        <row r="74">
          <cell r="C74">
            <v>1026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0</v>
          </cell>
          <cell r="AH74">
            <v>16295611.699999999</v>
          </cell>
          <cell r="AI74">
            <v>6829281.25</v>
          </cell>
        </row>
        <row r="75">
          <cell r="C75">
            <v>26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H75">
            <v>841015.69</v>
          </cell>
          <cell r="AI75">
            <v>0</v>
          </cell>
        </row>
        <row r="76">
          <cell r="C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</row>
        <row r="77">
          <cell r="C77">
            <v>1102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B77">
            <v>0</v>
          </cell>
          <cell r="AH77">
            <v>4326051.8600000003</v>
          </cell>
          <cell r="AI77">
            <v>9613448.5800000001</v>
          </cell>
        </row>
        <row r="78">
          <cell r="C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0</v>
          </cell>
        </row>
        <row r="79">
          <cell r="C79">
            <v>1797</v>
          </cell>
          <cell r="W79">
            <v>0</v>
          </cell>
          <cell r="X79">
            <v>1000</v>
          </cell>
          <cell r="Y79">
            <v>79614350</v>
          </cell>
          <cell r="Z79">
            <v>0</v>
          </cell>
          <cell r="AB79">
            <v>0</v>
          </cell>
          <cell r="AH79">
            <v>3593817.05</v>
          </cell>
          <cell r="AI79">
            <v>87477621.689999998</v>
          </cell>
        </row>
        <row r="80">
          <cell r="C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B80">
            <v>0</v>
          </cell>
        </row>
        <row r="81">
          <cell r="C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B81">
            <v>0</v>
          </cell>
        </row>
        <row r="82">
          <cell r="C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</row>
        <row r="83">
          <cell r="C83">
            <v>2892</v>
          </cell>
          <cell r="W83">
            <v>645</v>
          </cell>
          <cell r="X83">
            <v>1275</v>
          </cell>
          <cell r="Y83">
            <v>141878059.34999999</v>
          </cell>
          <cell r="Z83">
            <v>0</v>
          </cell>
          <cell r="AB83">
            <v>0</v>
          </cell>
          <cell r="AH83">
            <v>49348776.759999998</v>
          </cell>
          <cell r="AI83">
            <v>105614142.08</v>
          </cell>
        </row>
        <row r="84">
          <cell r="C84">
            <v>1970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H84">
            <v>26632996.859999999</v>
          </cell>
          <cell r="AI84">
            <v>865432.81</v>
          </cell>
        </row>
        <row r="85">
          <cell r="C85">
            <v>2647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H85">
            <v>16813640.59</v>
          </cell>
          <cell r="AI85">
            <v>16325381.49</v>
          </cell>
        </row>
        <row r="86">
          <cell r="C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</row>
        <row r="87">
          <cell r="C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</row>
        <row r="88">
          <cell r="C88">
            <v>2390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H88">
            <v>22620277.77</v>
          </cell>
          <cell r="AI88">
            <v>6922052.21</v>
          </cell>
        </row>
        <row r="89">
          <cell r="C89">
            <v>150</v>
          </cell>
          <cell r="W89">
            <v>0</v>
          </cell>
          <cell r="X89">
            <v>150</v>
          </cell>
          <cell r="Y89">
            <v>11942152.5</v>
          </cell>
          <cell r="Z89">
            <v>0</v>
          </cell>
          <cell r="AB89">
            <v>0</v>
          </cell>
          <cell r="AI89">
            <v>11942152.5</v>
          </cell>
        </row>
        <row r="90">
          <cell r="C90">
            <v>100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0</v>
          </cell>
          <cell r="AH90">
            <v>0</v>
          </cell>
          <cell r="AI90">
            <v>2692357.92</v>
          </cell>
        </row>
        <row r="91">
          <cell r="C91">
            <v>520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B91">
            <v>0</v>
          </cell>
          <cell r="AH91">
            <v>5333432.83</v>
          </cell>
          <cell r="AI91">
            <v>0</v>
          </cell>
        </row>
        <row r="92">
          <cell r="C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</row>
        <row r="93">
          <cell r="C93">
            <v>1437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H93">
            <v>6125811.3899999997</v>
          </cell>
          <cell r="AI93">
            <v>11802479.800000001</v>
          </cell>
        </row>
        <row r="94">
          <cell r="C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</row>
        <row r="95">
          <cell r="C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0</v>
          </cell>
        </row>
        <row r="96">
          <cell r="C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</row>
        <row r="97">
          <cell r="C97">
            <v>1689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0</v>
          </cell>
          <cell r="AH97">
            <v>11171847.84</v>
          </cell>
          <cell r="AI97">
            <v>8341338.3099999996</v>
          </cell>
        </row>
        <row r="98">
          <cell r="C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0</v>
          </cell>
        </row>
        <row r="99">
          <cell r="C99">
            <v>2693</v>
          </cell>
          <cell r="W99">
            <v>0</v>
          </cell>
          <cell r="X99">
            <v>1900</v>
          </cell>
          <cell r="Y99">
            <v>151267265</v>
          </cell>
          <cell r="Z99">
            <v>0</v>
          </cell>
          <cell r="AB99">
            <v>0</v>
          </cell>
          <cell r="AH99">
            <v>0</v>
          </cell>
          <cell r="AI99">
            <v>162145801.28</v>
          </cell>
        </row>
        <row r="100">
          <cell r="C100">
            <v>926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0</v>
          </cell>
          <cell r="AH100">
            <v>2153376.71</v>
          </cell>
          <cell r="AI100">
            <v>9786903.7400000002</v>
          </cell>
        </row>
        <row r="101">
          <cell r="C101">
            <v>2504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0</v>
          </cell>
          <cell r="AH101">
            <v>13677961.9</v>
          </cell>
          <cell r="AI101">
            <v>16551178.970000001</v>
          </cell>
        </row>
        <row r="102">
          <cell r="C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</row>
        <row r="103">
          <cell r="C103">
            <v>1422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H103">
            <v>1705095.91</v>
          </cell>
          <cell r="AI103">
            <v>16389280.109999999</v>
          </cell>
        </row>
        <row r="104">
          <cell r="C104">
            <v>1221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H104">
            <v>0</v>
          </cell>
          <cell r="AI104">
            <v>19777046.84</v>
          </cell>
        </row>
        <row r="105">
          <cell r="C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</row>
        <row r="106">
          <cell r="W106">
            <v>0</v>
          </cell>
          <cell r="X106">
            <v>0</v>
          </cell>
          <cell r="Y106">
            <v>0</v>
          </cell>
          <cell r="Z106">
            <v>3430</v>
          </cell>
          <cell r="AB106">
            <v>86901485.299999997</v>
          </cell>
          <cell r="AH106">
            <v>100564304.29000001</v>
          </cell>
          <cell r="AI106">
            <v>26016895.620000001</v>
          </cell>
        </row>
        <row r="107">
          <cell r="C107">
            <v>72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H107">
            <v>776322.18</v>
          </cell>
          <cell r="AI107">
            <v>0</v>
          </cell>
        </row>
        <row r="108">
          <cell r="C108">
            <v>25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H108">
            <v>1038480.91</v>
          </cell>
          <cell r="AI108">
            <v>0</v>
          </cell>
        </row>
        <row r="109">
          <cell r="C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</row>
        <row r="110">
          <cell r="C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</row>
        <row r="111">
          <cell r="C111">
            <v>1325</v>
          </cell>
          <cell r="W111">
            <v>0</v>
          </cell>
          <cell r="X111">
            <v>0</v>
          </cell>
          <cell r="Y111">
            <v>0</v>
          </cell>
          <cell r="AH111">
            <v>13711193.300000001</v>
          </cell>
          <cell r="AI111">
            <v>2437545.4700000002</v>
          </cell>
        </row>
        <row r="112">
          <cell r="C112">
            <v>637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H112">
            <v>7733977.6200000001</v>
          </cell>
          <cell r="AI112">
            <v>0</v>
          </cell>
        </row>
        <row r="113">
          <cell r="C113">
            <v>464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H113">
            <v>0</v>
          </cell>
          <cell r="AI113">
            <v>5074351.08</v>
          </cell>
        </row>
        <row r="114">
          <cell r="C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</row>
        <row r="115">
          <cell r="C115">
            <v>22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H115">
            <v>205901.28</v>
          </cell>
          <cell r="AI115">
            <v>0</v>
          </cell>
        </row>
        <row r="116">
          <cell r="C116">
            <v>30</v>
          </cell>
          <cell r="W116">
            <v>30</v>
          </cell>
          <cell r="X116">
            <v>0</v>
          </cell>
          <cell r="Y116">
            <v>1877663.4</v>
          </cell>
          <cell r="Z116">
            <v>0</v>
          </cell>
          <cell r="AB116">
            <v>0</v>
          </cell>
          <cell r="AH116">
            <v>1877663.4</v>
          </cell>
        </row>
        <row r="117">
          <cell r="C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</row>
        <row r="118">
          <cell r="C118">
            <v>512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H118">
            <v>1878496.58</v>
          </cell>
          <cell r="AI118">
            <v>4620086.1900000004</v>
          </cell>
        </row>
        <row r="119">
          <cell r="C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</row>
        <row r="120">
          <cell r="C120">
            <v>2212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H120">
            <v>6512140.7199999997</v>
          </cell>
          <cell r="AI120">
            <v>21404245.460000001</v>
          </cell>
        </row>
        <row r="121">
          <cell r="C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</row>
        <row r="122">
          <cell r="C122">
            <v>1159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H122">
            <v>10673247.189999999</v>
          </cell>
          <cell r="AI122">
            <v>4070845.18</v>
          </cell>
        </row>
        <row r="123">
          <cell r="C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</row>
        <row r="124">
          <cell r="C124">
            <v>1335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H124">
            <v>9723642.9399999995</v>
          </cell>
          <cell r="AI124">
            <v>6604738.5999999996</v>
          </cell>
        </row>
        <row r="125">
          <cell r="C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</row>
        <row r="126">
          <cell r="C126">
            <v>1200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H126">
            <v>2091240.94</v>
          </cell>
          <cell r="AI126">
            <v>13399432.66</v>
          </cell>
        </row>
        <row r="127">
          <cell r="C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</row>
        <row r="128">
          <cell r="C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</row>
        <row r="129">
          <cell r="C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</row>
        <row r="130">
          <cell r="C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</row>
        <row r="131">
          <cell r="C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</row>
        <row r="132">
          <cell r="C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</row>
        <row r="133">
          <cell r="C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</row>
        <row r="134">
          <cell r="C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</row>
        <row r="135">
          <cell r="C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</row>
        <row r="136">
          <cell r="C136">
            <v>38</v>
          </cell>
          <cell r="W136">
            <v>0</v>
          </cell>
          <cell r="X136">
            <v>0</v>
          </cell>
          <cell r="Y136">
            <v>0</v>
          </cell>
          <cell r="AH136">
            <v>4530372.9800000004</v>
          </cell>
        </row>
        <row r="137">
          <cell r="C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</row>
        <row r="138">
          <cell r="C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</row>
        <row r="139">
          <cell r="C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</row>
        <row r="140">
          <cell r="C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</row>
        <row r="141">
          <cell r="C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</row>
        <row r="142">
          <cell r="C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</row>
        <row r="143">
          <cell r="C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</row>
        <row r="144">
          <cell r="C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</row>
        <row r="145">
          <cell r="C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</row>
        <row r="146">
          <cell r="C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</row>
        <row r="147">
          <cell r="C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0</v>
          </cell>
        </row>
        <row r="148">
          <cell r="C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</row>
        <row r="149">
          <cell r="C149">
            <v>0</v>
          </cell>
          <cell r="W149">
            <v>0</v>
          </cell>
          <cell r="X149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 refreshError="1">
        <row r="9">
          <cell r="F9">
            <v>1320</v>
          </cell>
          <cell r="AW9">
            <v>636</v>
          </cell>
          <cell r="CN9">
            <v>684</v>
          </cell>
        </row>
        <row r="10">
          <cell r="AW10">
            <v>0</v>
          </cell>
          <cell r="CN10">
            <v>2757</v>
          </cell>
        </row>
        <row r="11">
          <cell r="AW11">
            <v>0</v>
          </cell>
          <cell r="CN11">
            <v>847</v>
          </cell>
        </row>
        <row r="12">
          <cell r="AW12">
            <v>1079</v>
          </cell>
          <cell r="CN12">
            <v>2840</v>
          </cell>
        </row>
        <row r="13">
          <cell r="AW13">
            <v>0</v>
          </cell>
          <cell r="CN13">
            <v>0</v>
          </cell>
        </row>
        <row r="14">
          <cell r="AW14">
            <v>0</v>
          </cell>
          <cell r="CN14">
            <v>0</v>
          </cell>
        </row>
        <row r="15">
          <cell r="AW15">
            <v>500</v>
          </cell>
          <cell r="CN15">
            <v>0</v>
          </cell>
        </row>
        <row r="16">
          <cell r="AW16">
            <v>0</v>
          </cell>
          <cell r="CN16">
            <v>0</v>
          </cell>
        </row>
        <row r="17">
          <cell r="AW17">
            <v>0</v>
          </cell>
          <cell r="CN17">
            <v>0</v>
          </cell>
        </row>
        <row r="18">
          <cell r="AW18">
            <v>0</v>
          </cell>
          <cell r="CN18">
            <v>0</v>
          </cell>
        </row>
        <row r="19">
          <cell r="AW19">
            <v>0</v>
          </cell>
          <cell r="CN19">
            <v>0</v>
          </cell>
        </row>
        <row r="20">
          <cell r="AW20">
            <v>7324</v>
          </cell>
          <cell r="CN20">
            <v>2066</v>
          </cell>
        </row>
        <row r="21">
          <cell r="AW21">
            <v>0</v>
          </cell>
          <cell r="CN21">
            <v>0</v>
          </cell>
        </row>
        <row r="22">
          <cell r="AW22">
            <v>733</v>
          </cell>
          <cell r="CN22">
            <v>0</v>
          </cell>
        </row>
        <row r="23">
          <cell r="AW23">
            <v>1630</v>
          </cell>
          <cell r="CN23">
            <v>1400</v>
          </cell>
        </row>
        <row r="24">
          <cell r="AW24">
            <v>1766</v>
          </cell>
          <cell r="CN24">
            <v>722</v>
          </cell>
        </row>
        <row r="25">
          <cell r="AW25">
            <v>1028</v>
          </cell>
          <cell r="CN25">
            <v>0</v>
          </cell>
        </row>
        <row r="26">
          <cell r="AW26">
            <v>0</v>
          </cell>
          <cell r="CN26">
            <v>0</v>
          </cell>
        </row>
        <row r="27">
          <cell r="AW27">
            <v>0</v>
          </cell>
          <cell r="CN27">
            <v>0</v>
          </cell>
        </row>
        <row r="28">
          <cell r="AW28">
            <v>0</v>
          </cell>
          <cell r="CN28">
            <v>0</v>
          </cell>
        </row>
        <row r="29">
          <cell r="AW29">
            <v>3073</v>
          </cell>
          <cell r="CN29">
            <v>0</v>
          </cell>
        </row>
        <row r="30">
          <cell r="AW30">
            <v>996</v>
          </cell>
          <cell r="CN30">
            <v>0</v>
          </cell>
        </row>
        <row r="31">
          <cell r="AW31">
            <v>0</v>
          </cell>
          <cell r="CN31">
            <v>0</v>
          </cell>
        </row>
        <row r="32">
          <cell r="AW32">
            <v>820</v>
          </cell>
          <cell r="CN32">
            <v>0</v>
          </cell>
        </row>
        <row r="33">
          <cell r="AW33">
            <v>0</v>
          </cell>
          <cell r="CN33">
            <v>0</v>
          </cell>
        </row>
        <row r="34">
          <cell r="AW34">
            <v>0</v>
          </cell>
          <cell r="CN34">
            <v>0</v>
          </cell>
        </row>
        <row r="35">
          <cell r="AW35">
            <v>0</v>
          </cell>
          <cell r="CN35">
            <v>100</v>
          </cell>
        </row>
        <row r="36">
          <cell r="AW36">
            <v>269</v>
          </cell>
          <cell r="CN36">
            <v>0</v>
          </cell>
        </row>
        <row r="37">
          <cell r="AW37">
            <v>252</v>
          </cell>
          <cell r="CN37">
            <v>0</v>
          </cell>
        </row>
        <row r="38">
          <cell r="AW38">
            <v>0</v>
          </cell>
          <cell r="CN38">
            <v>0</v>
          </cell>
        </row>
        <row r="39">
          <cell r="AW39">
            <v>0</v>
          </cell>
          <cell r="CN39">
            <v>0</v>
          </cell>
        </row>
        <row r="40">
          <cell r="AW40">
            <v>1736</v>
          </cell>
          <cell r="CN40">
            <v>0</v>
          </cell>
        </row>
        <row r="41">
          <cell r="AW41">
            <v>0</v>
          </cell>
          <cell r="CN41">
            <v>0</v>
          </cell>
        </row>
        <row r="42">
          <cell r="AW42">
            <v>79</v>
          </cell>
          <cell r="CN42">
            <v>0</v>
          </cell>
        </row>
        <row r="43">
          <cell r="AW43">
            <v>0</v>
          </cell>
          <cell r="CN43">
            <v>0</v>
          </cell>
        </row>
        <row r="44">
          <cell r="AW44">
            <v>684</v>
          </cell>
          <cell r="CN44">
            <v>0</v>
          </cell>
        </row>
        <row r="45">
          <cell r="AW45">
            <v>0</v>
          </cell>
          <cell r="CN45">
            <v>88</v>
          </cell>
        </row>
        <row r="46">
          <cell r="AW46">
            <v>0</v>
          </cell>
          <cell r="CN46">
            <v>0</v>
          </cell>
        </row>
        <row r="47">
          <cell r="AW47">
            <v>0</v>
          </cell>
          <cell r="CN47">
            <v>0</v>
          </cell>
        </row>
        <row r="48">
          <cell r="AW48">
            <v>0</v>
          </cell>
          <cell r="CN48">
            <v>0</v>
          </cell>
        </row>
        <row r="49">
          <cell r="AW49">
            <v>0</v>
          </cell>
          <cell r="CN49">
            <v>0</v>
          </cell>
        </row>
        <row r="50">
          <cell r="AW50">
            <v>0</v>
          </cell>
          <cell r="CN50">
            <v>0</v>
          </cell>
        </row>
        <row r="51">
          <cell r="AW51">
            <v>0</v>
          </cell>
          <cell r="CN51">
            <v>0</v>
          </cell>
        </row>
        <row r="52">
          <cell r="AW52">
            <v>0</v>
          </cell>
          <cell r="CN52">
            <v>0</v>
          </cell>
        </row>
        <row r="53">
          <cell r="AW53">
            <v>404</v>
          </cell>
          <cell r="CN53">
            <v>165</v>
          </cell>
        </row>
        <row r="54">
          <cell r="AW54">
            <v>0</v>
          </cell>
          <cell r="CN54">
            <v>0</v>
          </cell>
        </row>
        <row r="55">
          <cell r="AW55">
            <v>1790</v>
          </cell>
          <cell r="CN55">
            <v>2011</v>
          </cell>
        </row>
        <row r="56">
          <cell r="AW56">
            <v>602</v>
          </cell>
          <cell r="CN56">
            <v>0</v>
          </cell>
        </row>
        <row r="57">
          <cell r="AW57">
            <v>0</v>
          </cell>
          <cell r="CN57">
            <v>0</v>
          </cell>
        </row>
        <row r="58">
          <cell r="CN58">
            <v>0</v>
          </cell>
        </row>
        <row r="59">
          <cell r="AW59">
            <v>0</v>
          </cell>
          <cell r="CN59">
            <v>100</v>
          </cell>
        </row>
        <row r="60">
          <cell r="AW60">
            <v>0</v>
          </cell>
          <cell r="CN60">
            <v>0</v>
          </cell>
        </row>
        <row r="61">
          <cell r="AW61">
            <v>1833</v>
          </cell>
          <cell r="CN61">
            <v>1222</v>
          </cell>
        </row>
        <row r="62">
          <cell r="AW62">
            <v>0</v>
          </cell>
          <cell r="CN62">
            <v>0</v>
          </cell>
        </row>
        <row r="63">
          <cell r="AW63">
            <v>0</v>
          </cell>
          <cell r="CN63">
            <v>0</v>
          </cell>
        </row>
        <row r="64">
          <cell r="AW64">
            <v>0</v>
          </cell>
          <cell r="CN64">
            <v>0</v>
          </cell>
        </row>
        <row r="65">
          <cell r="AW65">
            <v>1138</v>
          </cell>
          <cell r="CN65">
            <v>241</v>
          </cell>
        </row>
        <row r="66">
          <cell r="AW66">
            <v>0</v>
          </cell>
          <cell r="CN66">
            <v>0</v>
          </cell>
        </row>
        <row r="67">
          <cell r="AW67">
            <v>3653</v>
          </cell>
          <cell r="CN67">
            <v>198</v>
          </cell>
        </row>
        <row r="68">
          <cell r="AW68">
            <v>0</v>
          </cell>
          <cell r="CN68">
            <v>297</v>
          </cell>
        </row>
        <row r="69">
          <cell r="AW69">
            <v>0</v>
          </cell>
          <cell r="CN69">
            <v>0</v>
          </cell>
        </row>
        <row r="70">
          <cell r="AW70">
            <v>0</v>
          </cell>
          <cell r="CN70">
            <v>0</v>
          </cell>
        </row>
        <row r="71">
          <cell r="AW71">
            <v>721</v>
          </cell>
          <cell r="CN71">
            <v>0</v>
          </cell>
        </row>
        <row r="72">
          <cell r="AW72">
            <v>1009</v>
          </cell>
          <cell r="CN72">
            <v>0</v>
          </cell>
        </row>
        <row r="73">
          <cell r="AW73">
            <v>963</v>
          </cell>
          <cell r="CN73">
            <v>0</v>
          </cell>
        </row>
        <row r="74">
          <cell r="AW74">
            <v>723</v>
          </cell>
          <cell r="CN74">
            <v>303</v>
          </cell>
        </row>
        <row r="75">
          <cell r="AW75">
            <v>26</v>
          </cell>
          <cell r="CN75">
            <v>0</v>
          </cell>
        </row>
        <row r="76">
          <cell r="AW76">
            <v>0</v>
          </cell>
          <cell r="CN76">
            <v>0</v>
          </cell>
        </row>
        <row r="77">
          <cell r="AW77">
            <v>342</v>
          </cell>
          <cell r="CN77">
            <v>760</v>
          </cell>
        </row>
        <row r="78">
          <cell r="AW78">
            <v>0</v>
          </cell>
          <cell r="CN78">
            <v>0</v>
          </cell>
        </row>
        <row r="79">
          <cell r="AW79">
            <v>250</v>
          </cell>
          <cell r="CN79">
            <v>1547</v>
          </cell>
        </row>
        <row r="80">
          <cell r="AW80">
            <v>0</v>
          </cell>
          <cell r="CN80">
            <v>0</v>
          </cell>
        </row>
        <row r="81">
          <cell r="AW81">
            <v>0</v>
          </cell>
          <cell r="CN81">
            <v>0</v>
          </cell>
        </row>
        <row r="82">
          <cell r="AW82">
            <v>0</v>
          </cell>
          <cell r="CN82">
            <v>0</v>
          </cell>
        </row>
        <row r="83">
          <cell r="AW83">
            <v>1312</v>
          </cell>
          <cell r="CN83">
            <v>1580</v>
          </cell>
        </row>
        <row r="84">
          <cell r="AW84">
            <v>1908</v>
          </cell>
          <cell r="CN84">
            <v>62</v>
          </cell>
        </row>
        <row r="85">
          <cell r="AW85">
            <v>1343</v>
          </cell>
          <cell r="CN85">
            <v>1304</v>
          </cell>
        </row>
        <row r="86">
          <cell r="AW86">
            <v>0</v>
          </cell>
          <cell r="CN86">
            <v>0</v>
          </cell>
        </row>
        <row r="87">
          <cell r="AW87">
            <v>0</v>
          </cell>
          <cell r="CN87">
            <v>0</v>
          </cell>
        </row>
        <row r="88">
          <cell r="AW88">
            <v>1830</v>
          </cell>
          <cell r="CN88">
            <v>560</v>
          </cell>
        </row>
        <row r="89">
          <cell r="AW89">
            <v>0</v>
          </cell>
          <cell r="CN89">
            <v>150</v>
          </cell>
        </row>
        <row r="90">
          <cell r="AW90">
            <v>0</v>
          </cell>
          <cell r="CN90">
            <v>100</v>
          </cell>
        </row>
        <row r="91">
          <cell r="AW91">
            <v>520</v>
          </cell>
          <cell r="CN91">
            <v>0</v>
          </cell>
        </row>
        <row r="92">
          <cell r="AW92">
            <v>0</v>
          </cell>
          <cell r="CN92">
            <v>0</v>
          </cell>
        </row>
        <row r="93">
          <cell r="AW93">
            <v>491</v>
          </cell>
          <cell r="CN93">
            <v>946</v>
          </cell>
        </row>
        <row r="94">
          <cell r="AW94">
            <v>0</v>
          </cell>
          <cell r="CN94">
            <v>0</v>
          </cell>
        </row>
        <row r="95">
          <cell r="AW95">
            <v>0</v>
          </cell>
          <cell r="CN95">
            <v>0</v>
          </cell>
        </row>
        <row r="96">
          <cell r="AW96">
            <v>0</v>
          </cell>
          <cell r="CN96">
            <v>0</v>
          </cell>
        </row>
        <row r="97">
          <cell r="AW97">
            <v>967</v>
          </cell>
          <cell r="CN97">
            <v>722</v>
          </cell>
        </row>
        <row r="98">
          <cell r="AW98">
            <v>0</v>
          </cell>
          <cell r="CN98">
            <v>0</v>
          </cell>
        </row>
        <row r="99">
          <cell r="AW99">
            <v>0</v>
          </cell>
          <cell r="CN99">
            <v>2693</v>
          </cell>
        </row>
        <row r="100">
          <cell r="AW100">
            <v>167</v>
          </cell>
          <cell r="CN100">
            <v>759</v>
          </cell>
        </row>
        <row r="101">
          <cell r="AW101">
            <v>1133</v>
          </cell>
          <cell r="CN101">
            <v>1371</v>
          </cell>
        </row>
        <row r="102">
          <cell r="AW102">
            <v>0</v>
          </cell>
          <cell r="CN102">
            <v>0</v>
          </cell>
        </row>
        <row r="103">
          <cell r="AW103">
            <v>134</v>
          </cell>
          <cell r="CN103">
            <v>1288</v>
          </cell>
        </row>
        <row r="104">
          <cell r="AW104">
            <v>0</v>
          </cell>
          <cell r="CN104">
            <v>1221</v>
          </cell>
        </row>
        <row r="105">
          <cell r="AW105">
            <v>0</v>
          </cell>
          <cell r="CN105">
            <v>0</v>
          </cell>
        </row>
        <row r="106">
          <cell r="AW106">
            <v>3760</v>
          </cell>
          <cell r="CN106">
            <v>2306</v>
          </cell>
        </row>
        <row r="107">
          <cell r="AW107">
            <v>72</v>
          </cell>
          <cell r="CN107">
            <v>0</v>
          </cell>
        </row>
        <row r="108">
          <cell r="AW108">
            <v>25</v>
          </cell>
          <cell r="CN108">
            <v>0</v>
          </cell>
        </row>
        <row r="109">
          <cell r="AW109">
            <v>0</v>
          </cell>
          <cell r="CN109">
            <v>0</v>
          </cell>
        </row>
        <row r="110">
          <cell r="AW110">
            <v>0</v>
          </cell>
          <cell r="CN110">
            <v>0</v>
          </cell>
        </row>
        <row r="111">
          <cell r="AW111">
            <v>1125</v>
          </cell>
          <cell r="CN111">
            <v>200</v>
          </cell>
        </row>
        <row r="112">
          <cell r="AW112">
            <v>637</v>
          </cell>
          <cell r="CN112">
            <v>0</v>
          </cell>
        </row>
        <row r="113">
          <cell r="AW113">
            <v>0</v>
          </cell>
          <cell r="CN113">
            <v>464</v>
          </cell>
        </row>
        <row r="114">
          <cell r="AW114">
            <v>0</v>
          </cell>
          <cell r="CN114">
            <v>0</v>
          </cell>
        </row>
        <row r="115">
          <cell r="AW115">
            <v>22</v>
          </cell>
          <cell r="CN115">
            <v>0</v>
          </cell>
        </row>
        <row r="116">
          <cell r="AW116">
            <v>30</v>
          </cell>
          <cell r="CN116">
            <v>0</v>
          </cell>
        </row>
        <row r="117">
          <cell r="AW117">
            <v>0</v>
          </cell>
          <cell r="CN117">
            <v>0</v>
          </cell>
        </row>
        <row r="118">
          <cell r="AW118">
            <v>148</v>
          </cell>
          <cell r="CN118">
            <v>364</v>
          </cell>
        </row>
        <row r="119">
          <cell r="AW119">
            <v>0</v>
          </cell>
          <cell r="CN119">
            <v>0</v>
          </cell>
        </row>
        <row r="120">
          <cell r="AW120">
            <v>516</v>
          </cell>
          <cell r="CN120">
            <v>1696</v>
          </cell>
        </row>
        <row r="121">
          <cell r="AW121">
            <v>0</v>
          </cell>
          <cell r="CN121">
            <v>0</v>
          </cell>
        </row>
        <row r="122">
          <cell r="AW122">
            <v>839</v>
          </cell>
          <cell r="CN122">
            <v>320</v>
          </cell>
        </row>
        <row r="123">
          <cell r="AW123">
            <v>0</v>
          </cell>
          <cell r="CN123">
            <v>0</v>
          </cell>
        </row>
        <row r="124">
          <cell r="AW124">
            <v>795</v>
          </cell>
          <cell r="CN124">
            <v>540</v>
          </cell>
        </row>
        <row r="125">
          <cell r="AW125">
            <v>0</v>
          </cell>
          <cell r="CN125">
            <v>0</v>
          </cell>
        </row>
        <row r="126">
          <cell r="AW126">
            <v>162</v>
          </cell>
          <cell r="CN126">
            <v>1038</v>
          </cell>
        </row>
        <row r="127">
          <cell r="AW127">
            <v>0</v>
          </cell>
          <cell r="CN127">
            <v>0</v>
          </cell>
        </row>
        <row r="128">
          <cell r="AW128">
            <v>0</v>
          </cell>
          <cell r="CN128">
            <v>0</v>
          </cell>
        </row>
        <row r="129">
          <cell r="AW129">
            <v>0</v>
          </cell>
          <cell r="CN129">
            <v>0</v>
          </cell>
        </row>
        <row r="130">
          <cell r="AW130">
            <v>0</v>
          </cell>
          <cell r="CN130">
            <v>0</v>
          </cell>
        </row>
        <row r="131">
          <cell r="AW131">
            <v>0</v>
          </cell>
          <cell r="CN131">
            <v>0</v>
          </cell>
        </row>
        <row r="132">
          <cell r="AW132">
            <v>0</v>
          </cell>
          <cell r="CN132">
            <v>0</v>
          </cell>
        </row>
        <row r="133">
          <cell r="AW133">
            <v>0</v>
          </cell>
          <cell r="CN133">
            <v>0</v>
          </cell>
        </row>
        <row r="134">
          <cell r="AW134">
            <v>0</v>
          </cell>
          <cell r="CN134">
            <v>0</v>
          </cell>
        </row>
        <row r="135">
          <cell r="AW135">
            <v>0</v>
          </cell>
          <cell r="CN135">
            <v>0</v>
          </cell>
        </row>
        <row r="136">
          <cell r="AW136">
            <v>38</v>
          </cell>
          <cell r="CN136">
            <v>0</v>
          </cell>
        </row>
        <row r="137">
          <cell r="AW137">
            <v>0</v>
          </cell>
          <cell r="CN137">
            <v>0</v>
          </cell>
        </row>
        <row r="138">
          <cell r="AW138">
            <v>0</v>
          </cell>
          <cell r="CN138">
            <v>0</v>
          </cell>
        </row>
        <row r="139">
          <cell r="AW139">
            <v>0</v>
          </cell>
          <cell r="CN139">
            <v>0</v>
          </cell>
        </row>
        <row r="140">
          <cell r="AW140">
            <v>0</v>
          </cell>
          <cell r="CN140">
            <v>0</v>
          </cell>
        </row>
        <row r="141">
          <cell r="AW141">
            <v>0</v>
          </cell>
          <cell r="CN141">
            <v>0</v>
          </cell>
        </row>
        <row r="142">
          <cell r="AW142">
            <v>0</v>
          </cell>
          <cell r="CN142">
            <v>0</v>
          </cell>
        </row>
        <row r="143">
          <cell r="AW143">
            <v>0</v>
          </cell>
          <cell r="CN143">
            <v>0</v>
          </cell>
        </row>
        <row r="144">
          <cell r="AW144">
            <v>0</v>
          </cell>
          <cell r="CN144">
            <v>0</v>
          </cell>
        </row>
        <row r="145">
          <cell r="AW145">
            <v>0</v>
          </cell>
          <cell r="CN145">
            <v>0</v>
          </cell>
        </row>
        <row r="146">
          <cell r="AW146">
            <v>0</v>
          </cell>
          <cell r="CN146">
            <v>0</v>
          </cell>
        </row>
        <row r="147">
          <cell r="AW147">
            <v>0</v>
          </cell>
          <cell r="CN147">
            <v>0</v>
          </cell>
        </row>
        <row r="148">
          <cell r="AW148">
            <v>0</v>
          </cell>
          <cell r="CN148">
            <v>0</v>
          </cell>
        </row>
        <row r="149">
          <cell r="AW149">
            <v>0</v>
          </cell>
          <cell r="CN149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-ть "/>
      <sheetName val="Лист1"/>
    </sheetNames>
    <sheetDataSet>
      <sheetData sheetId="0">
        <row r="8">
          <cell r="C8">
            <v>9938</v>
          </cell>
          <cell r="D8">
            <v>5423</v>
          </cell>
          <cell r="I8">
            <v>222309400.94</v>
          </cell>
          <cell r="K8">
            <v>4415</v>
          </cell>
          <cell r="M8">
            <v>155132268.13999999</v>
          </cell>
          <cell r="N8">
            <v>100</v>
          </cell>
          <cell r="O8">
            <v>8645235</v>
          </cell>
          <cell r="S8">
            <v>0</v>
          </cell>
          <cell r="U8">
            <v>129</v>
          </cell>
          <cell r="V8">
            <v>37927435</v>
          </cell>
          <cell r="W8">
            <v>424014339.07999998</v>
          </cell>
        </row>
        <row r="9">
          <cell r="C9">
            <v>485</v>
          </cell>
          <cell r="D9">
            <v>485</v>
          </cell>
          <cell r="I9">
            <v>32040503.719999999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S9">
            <v>0</v>
          </cell>
          <cell r="U9">
            <v>35</v>
          </cell>
          <cell r="V9">
            <v>4399990</v>
          </cell>
          <cell r="W9">
            <v>36440493.719999999</v>
          </cell>
        </row>
        <row r="10">
          <cell r="C10">
            <v>19472</v>
          </cell>
          <cell r="D10">
            <v>12320</v>
          </cell>
          <cell r="I10">
            <v>561275158.39999998</v>
          </cell>
          <cell r="K10">
            <v>6184</v>
          </cell>
          <cell r="M10">
            <v>211298229.28</v>
          </cell>
          <cell r="N10">
            <v>968</v>
          </cell>
          <cell r="O10">
            <v>83685874.799999997</v>
          </cell>
          <cell r="P10">
            <v>11298217.9</v>
          </cell>
          <cell r="S10">
            <v>0</v>
          </cell>
          <cell r="U10">
            <v>2846</v>
          </cell>
          <cell r="V10">
            <v>540630721</v>
          </cell>
          <cell r="W10">
            <v>1408188201.3800001</v>
          </cell>
        </row>
        <row r="11">
          <cell r="C11">
            <v>8153</v>
          </cell>
          <cell r="D11">
            <v>775</v>
          </cell>
          <cell r="I11">
            <v>26500326.16</v>
          </cell>
          <cell r="K11">
            <v>0</v>
          </cell>
          <cell r="M11">
            <v>0</v>
          </cell>
          <cell r="N11">
            <v>7378</v>
          </cell>
          <cell r="O11">
            <v>637845438.29999995</v>
          </cell>
          <cell r="S11">
            <v>0</v>
          </cell>
          <cell r="U11">
            <v>506</v>
          </cell>
          <cell r="V11">
            <v>117355102</v>
          </cell>
          <cell r="W11">
            <v>781700866.46000004</v>
          </cell>
        </row>
        <row r="12">
          <cell r="C12">
            <v>0</v>
          </cell>
          <cell r="D12">
            <v>0</v>
          </cell>
          <cell r="I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C13">
            <v>1700</v>
          </cell>
          <cell r="D13">
            <v>1700</v>
          </cell>
          <cell r="I13">
            <v>42782769.509999998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S13">
            <v>0</v>
          </cell>
          <cell r="W13">
            <v>42782769.509999998</v>
          </cell>
        </row>
        <row r="14">
          <cell r="C14">
            <v>0</v>
          </cell>
          <cell r="D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S14">
            <v>0</v>
          </cell>
          <cell r="W14">
            <v>0</v>
          </cell>
        </row>
        <row r="15">
          <cell r="C15">
            <v>2990</v>
          </cell>
          <cell r="D15">
            <v>608</v>
          </cell>
          <cell r="I15">
            <v>24301721.780000001</v>
          </cell>
          <cell r="K15">
            <v>32</v>
          </cell>
          <cell r="M15">
            <v>1046485.63</v>
          </cell>
          <cell r="N15">
            <v>0</v>
          </cell>
          <cell r="O15">
            <v>0</v>
          </cell>
          <cell r="S15">
            <v>2350</v>
          </cell>
          <cell r="T15">
            <v>109224780.5</v>
          </cell>
          <cell r="U15">
            <v>180</v>
          </cell>
          <cell r="V15">
            <v>36839320</v>
          </cell>
          <cell r="W15">
            <v>171412307.91</v>
          </cell>
        </row>
        <row r="16">
          <cell r="C16">
            <v>6079</v>
          </cell>
          <cell r="D16">
            <v>6079</v>
          </cell>
          <cell r="I16">
            <v>272645679.83999997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S16">
            <v>0</v>
          </cell>
          <cell r="T16">
            <v>0</v>
          </cell>
          <cell r="W16">
            <v>272645679.83999997</v>
          </cell>
        </row>
        <row r="17">
          <cell r="C17">
            <v>0</v>
          </cell>
          <cell r="D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</row>
        <row r="19">
          <cell r="C19">
            <v>14134</v>
          </cell>
          <cell r="D19">
            <v>2763</v>
          </cell>
          <cell r="I19">
            <v>83268269.659999996</v>
          </cell>
          <cell r="K19">
            <v>11371</v>
          </cell>
          <cell r="M19">
            <v>280380069.38</v>
          </cell>
          <cell r="N19">
            <v>0</v>
          </cell>
          <cell r="O19">
            <v>0</v>
          </cell>
          <cell r="S19">
            <v>0</v>
          </cell>
          <cell r="T19">
            <v>0</v>
          </cell>
          <cell r="U19">
            <v>35</v>
          </cell>
          <cell r="V19">
            <v>6397090</v>
          </cell>
          <cell r="W19">
            <v>370045429.04000002</v>
          </cell>
        </row>
        <row r="20">
          <cell r="C20">
            <v>12473</v>
          </cell>
          <cell r="D20">
            <v>9679</v>
          </cell>
          <cell r="I20">
            <v>434909224.72000003</v>
          </cell>
          <cell r="K20">
            <v>2600</v>
          </cell>
          <cell r="M20">
            <v>100137025.75</v>
          </cell>
          <cell r="N20">
            <v>194</v>
          </cell>
          <cell r="O20">
            <v>16771755.9</v>
          </cell>
          <cell r="P20">
            <v>4663302.22</v>
          </cell>
          <cell r="S20">
            <v>0</v>
          </cell>
          <cell r="T20">
            <v>0</v>
          </cell>
          <cell r="U20">
            <v>443</v>
          </cell>
          <cell r="V20">
            <v>90989436</v>
          </cell>
          <cell r="W20">
            <v>647470744.59000003</v>
          </cell>
        </row>
        <row r="21">
          <cell r="C21">
            <v>3802</v>
          </cell>
          <cell r="D21">
            <v>3802</v>
          </cell>
          <cell r="I21">
            <v>134520921.38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S21">
            <v>0</v>
          </cell>
          <cell r="T21">
            <v>0</v>
          </cell>
          <cell r="W21">
            <v>134520921.38</v>
          </cell>
        </row>
        <row r="22">
          <cell r="C22">
            <v>6633</v>
          </cell>
          <cell r="D22">
            <v>6633</v>
          </cell>
          <cell r="I22">
            <v>137061610.63999999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S22">
            <v>0</v>
          </cell>
          <cell r="T22">
            <v>0</v>
          </cell>
          <cell r="W22">
            <v>137061610.63999999</v>
          </cell>
        </row>
        <row r="23">
          <cell r="C23">
            <v>8845</v>
          </cell>
          <cell r="D23">
            <v>5102</v>
          </cell>
          <cell r="I23">
            <v>237905765.37</v>
          </cell>
          <cell r="K23">
            <v>3383</v>
          </cell>
          <cell r="M23">
            <v>129067332.56</v>
          </cell>
          <cell r="N23">
            <v>0</v>
          </cell>
          <cell r="O23">
            <v>0</v>
          </cell>
          <cell r="S23">
            <v>360</v>
          </cell>
          <cell r="T23">
            <v>16732306.800000001</v>
          </cell>
          <cell r="U23">
            <v>1311</v>
          </cell>
          <cell r="V23">
            <v>259544914</v>
          </cell>
          <cell r="W23">
            <v>643250318.73000002</v>
          </cell>
        </row>
        <row r="24">
          <cell r="C24">
            <v>2150</v>
          </cell>
          <cell r="D24">
            <v>2131</v>
          </cell>
          <cell r="I24">
            <v>105673971.93000001</v>
          </cell>
          <cell r="M24">
            <v>0</v>
          </cell>
          <cell r="N24">
            <v>0</v>
          </cell>
          <cell r="O24">
            <v>0</v>
          </cell>
          <cell r="P24">
            <v>8531613.1999999993</v>
          </cell>
          <cell r="Q24">
            <v>19</v>
          </cell>
          <cell r="R24">
            <v>560889.5</v>
          </cell>
          <cell r="S24">
            <v>0</v>
          </cell>
          <cell r="T24">
            <v>0</v>
          </cell>
          <cell r="W24">
            <v>114766474.63</v>
          </cell>
        </row>
        <row r="25">
          <cell r="C25">
            <v>0</v>
          </cell>
          <cell r="D25">
            <v>0</v>
          </cell>
          <cell r="I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</row>
        <row r="26">
          <cell r="C26">
            <v>0</v>
          </cell>
          <cell r="D26">
            <v>0</v>
          </cell>
          <cell r="I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I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</row>
        <row r="28">
          <cell r="C28">
            <v>0</v>
          </cell>
          <cell r="D28">
            <v>0</v>
          </cell>
          <cell r="I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I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I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I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I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I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R34">
            <v>0</v>
          </cell>
          <cell r="S34">
            <v>0</v>
          </cell>
          <cell r="T34">
            <v>0</v>
          </cell>
          <cell r="U34">
            <v>181</v>
          </cell>
          <cell r="V34">
            <v>14000800</v>
          </cell>
          <cell r="W34">
            <v>14000800</v>
          </cell>
        </row>
        <row r="35">
          <cell r="C35">
            <v>0</v>
          </cell>
          <cell r="D35">
            <v>0</v>
          </cell>
          <cell r="I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</row>
        <row r="36">
          <cell r="C36">
            <v>0</v>
          </cell>
          <cell r="D36">
            <v>0</v>
          </cell>
          <cell r="I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</row>
        <row r="37">
          <cell r="C37">
            <v>0</v>
          </cell>
          <cell r="D37">
            <v>0</v>
          </cell>
          <cell r="I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</row>
        <row r="38">
          <cell r="C38">
            <v>0</v>
          </cell>
          <cell r="D38">
            <v>0</v>
          </cell>
          <cell r="I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</row>
        <row r="39">
          <cell r="C39">
            <v>0</v>
          </cell>
          <cell r="D39">
            <v>0</v>
          </cell>
          <cell r="I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0</v>
          </cell>
        </row>
        <row r="40">
          <cell r="C40">
            <v>0</v>
          </cell>
          <cell r="D40">
            <v>0</v>
          </cell>
          <cell r="I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</row>
        <row r="41">
          <cell r="C41">
            <v>27</v>
          </cell>
          <cell r="D41">
            <v>27</v>
          </cell>
          <cell r="I41">
            <v>1161937.8799999999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1161937.8799999999</v>
          </cell>
        </row>
        <row r="42">
          <cell r="C42">
            <v>0</v>
          </cell>
          <cell r="I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</row>
        <row r="43">
          <cell r="C43">
            <v>0</v>
          </cell>
          <cell r="D43">
            <v>0</v>
          </cell>
          <cell r="I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</row>
        <row r="44">
          <cell r="C44">
            <v>0</v>
          </cell>
          <cell r="D44">
            <v>0</v>
          </cell>
          <cell r="I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</row>
        <row r="45">
          <cell r="C45">
            <v>31</v>
          </cell>
          <cell r="D45">
            <v>12</v>
          </cell>
          <cell r="I45">
            <v>1240163.6000000001</v>
          </cell>
          <cell r="K45">
            <v>19</v>
          </cell>
          <cell r="M45">
            <v>1428067.17</v>
          </cell>
          <cell r="N45">
            <v>0</v>
          </cell>
          <cell r="O45">
            <v>0</v>
          </cell>
          <cell r="R45">
            <v>0</v>
          </cell>
          <cell r="S45">
            <v>0</v>
          </cell>
          <cell r="T45">
            <v>0</v>
          </cell>
          <cell r="U45">
            <v>145</v>
          </cell>
          <cell r="V45">
            <v>21285348</v>
          </cell>
          <cell r="W45">
            <v>23953578.77</v>
          </cell>
        </row>
        <row r="46">
          <cell r="C46">
            <v>0</v>
          </cell>
          <cell r="D46">
            <v>0</v>
          </cell>
          <cell r="I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</row>
        <row r="47">
          <cell r="C47">
            <v>0</v>
          </cell>
          <cell r="I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</row>
        <row r="48">
          <cell r="C48">
            <v>0</v>
          </cell>
          <cell r="D48">
            <v>0</v>
          </cell>
          <cell r="I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</row>
        <row r="49">
          <cell r="C49">
            <v>0</v>
          </cell>
          <cell r="D49">
            <v>0</v>
          </cell>
          <cell r="I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</row>
        <row r="50">
          <cell r="C50">
            <v>0</v>
          </cell>
          <cell r="D50">
            <v>0</v>
          </cell>
          <cell r="I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</row>
        <row r="51">
          <cell r="C51">
            <v>0</v>
          </cell>
          <cell r="D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</row>
        <row r="52">
          <cell r="C52">
            <v>502</v>
          </cell>
          <cell r="D52">
            <v>502</v>
          </cell>
          <cell r="I52">
            <v>13685021.9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13685021.9</v>
          </cell>
        </row>
        <row r="53">
          <cell r="C53">
            <v>0</v>
          </cell>
          <cell r="D53">
            <v>0</v>
          </cell>
          <cell r="I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W53">
            <v>0</v>
          </cell>
        </row>
        <row r="54">
          <cell r="C54">
            <v>9455</v>
          </cell>
          <cell r="D54">
            <v>1912</v>
          </cell>
          <cell r="I54">
            <v>75737160.840000004</v>
          </cell>
          <cell r="K54">
            <v>7534</v>
          </cell>
          <cell r="M54">
            <v>244172400.53</v>
          </cell>
          <cell r="N54">
            <v>0</v>
          </cell>
          <cell r="O54">
            <v>0</v>
          </cell>
          <cell r="Q54">
            <v>9</v>
          </cell>
          <cell r="R54">
            <v>265684.5</v>
          </cell>
          <cell r="S54">
            <v>0</v>
          </cell>
          <cell r="T54">
            <v>0</v>
          </cell>
          <cell r="U54">
            <v>628</v>
          </cell>
          <cell r="V54">
            <v>136532818</v>
          </cell>
          <cell r="W54">
            <v>456708063.87</v>
          </cell>
        </row>
        <row r="55">
          <cell r="C55">
            <v>1744</v>
          </cell>
          <cell r="D55">
            <v>1744</v>
          </cell>
          <cell r="I55">
            <v>38244359.700000003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38244359.700000003</v>
          </cell>
        </row>
        <row r="56">
          <cell r="C56">
            <v>0</v>
          </cell>
          <cell r="I56">
            <v>0</v>
          </cell>
          <cell r="K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</row>
        <row r="57">
          <cell r="C57">
            <v>0</v>
          </cell>
          <cell r="I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</row>
        <row r="58">
          <cell r="C58">
            <v>0</v>
          </cell>
          <cell r="D58">
            <v>0</v>
          </cell>
          <cell r="I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R58">
            <v>0</v>
          </cell>
          <cell r="S58">
            <v>0</v>
          </cell>
          <cell r="T58">
            <v>0</v>
          </cell>
          <cell r="U58">
            <v>20</v>
          </cell>
          <cell r="V58">
            <v>1506240</v>
          </cell>
          <cell r="W58">
            <v>1506240</v>
          </cell>
        </row>
        <row r="59">
          <cell r="C59">
            <v>0</v>
          </cell>
          <cell r="D59">
            <v>0</v>
          </cell>
          <cell r="I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</row>
        <row r="60">
          <cell r="C60">
            <v>5993</v>
          </cell>
          <cell r="D60">
            <v>5993</v>
          </cell>
          <cell r="I60">
            <v>119496597.09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W60">
            <v>119496597.09</v>
          </cell>
        </row>
        <row r="61">
          <cell r="C61">
            <v>0</v>
          </cell>
          <cell r="D61">
            <v>0</v>
          </cell>
          <cell r="I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</row>
        <row r="62">
          <cell r="C62">
            <v>0</v>
          </cell>
          <cell r="D62">
            <v>0</v>
          </cell>
          <cell r="I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</row>
        <row r="63">
          <cell r="C63">
            <v>0</v>
          </cell>
          <cell r="I63">
            <v>0</v>
          </cell>
          <cell r="K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</row>
        <row r="64">
          <cell r="C64">
            <v>2159</v>
          </cell>
          <cell r="D64">
            <v>2148</v>
          </cell>
          <cell r="I64">
            <v>42495614.030000001</v>
          </cell>
          <cell r="M64">
            <v>0</v>
          </cell>
          <cell r="N64">
            <v>0</v>
          </cell>
          <cell r="O64">
            <v>0</v>
          </cell>
          <cell r="Q64">
            <v>11</v>
          </cell>
          <cell r="R64">
            <v>324725.5</v>
          </cell>
          <cell r="S64">
            <v>0</v>
          </cell>
          <cell r="T64">
            <v>0</v>
          </cell>
          <cell r="U64">
            <v>0</v>
          </cell>
          <cell r="W64">
            <v>42820339.530000001</v>
          </cell>
        </row>
        <row r="65">
          <cell r="C65">
            <v>0</v>
          </cell>
          <cell r="D65">
            <v>0</v>
          </cell>
          <cell r="I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</row>
        <row r="66">
          <cell r="C66">
            <v>8867</v>
          </cell>
          <cell r="D66">
            <v>8856</v>
          </cell>
          <cell r="I66">
            <v>214716285.06999999</v>
          </cell>
          <cell r="M66">
            <v>0</v>
          </cell>
          <cell r="N66">
            <v>0</v>
          </cell>
          <cell r="O66">
            <v>0</v>
          </cell>
          <cell r="P66">
            <v>1244839.93</v>
          </cell>
          <cell r="Q66">
            <v>11</v>
          </cell>
          <cell r="R66">
            <v>324725.5</v>
          </cell>
          <cell r="S66">
            <v>0</v>
          </cell>
          <cell r="T66">
            <v>0</v>
          </cell>
          <cell r="U66">
            <v>0</v>
          </cell>
          <cell r="W66">
            <v>216285850.5</v>
          </cell>
        </row>
        <row r="67">
          <cell r="C67">
            <v>969</v>
          </cell>
          <cell r="D67">
            <v>969</v>
          </cell>
          <cell r="I67">
            <v>18991160.140000001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18991160.140000001</v>
          </cell>
        </row>
        <row r="68">
          <cell r="C68">
            <v>0</v>
          </cell>
          <cell r="I68">
            <v>0</v>
          </cell>
          <cell r="K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W68">
            <v>0</v>
          </cell>
        </row>
        <row r="69">
          <cell r="C69">
            <v>0</v>
          </cell>
          <cell r="D69">
            <v>0</v>
          </cell>
          <cell r="I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</row>
        <row r="70">
          <cell r="C70">
            <v>295</v>
          </cell>
          <cell r="D70">
            <v>295</v>
          </cell>
          <cell r="I70">
            <v>8000202.8399999999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8000202.8399999999</v>
          </cell>
        </row>
        <row r="71">
          <cell r="C71">
            <v>43</v>
          </cell>
          <cell r="D71">
            <v>43</v>
          </cell>
          <cell r="I71">
            <v>694457.27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694457.27</v>
          </cell>
        </row>
        <row r="72">
          <cell r="C72">
            <v>0</v>
          </cell>
          <cell r="D72">
            <v>0</v>
          </cell>
          <cell r="I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</row>
        <row r="73">
          <cell r="C73">
            <v>56</v>
          </cell>
          <cell r="D73">
            <v>56</v>
          </cell>
          <cell r="I73">
            <v>1525243.38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1525243.38</v>
          </cell>
        </row>
        <row r="74">
          <cell r="C74">
            <v>0</v>
          </cell>
          <cell r="I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</row>
        <row r="75">
          <cell r="C75">
            <v>0</v>
          </cell>
          <cell r="I75">
            <v>0</v>
          </cell>
          <cell r="K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</row>
        <row r="76">
          <cell r="C76">
            <v>2259</v>
          </cell>
          <cell r="D76">
            <v>2256</v>
          </cell>
          <cell r="I76">
            <v>52799614.409999996</v>
          </cell>
          <cell r="M76">
            <v>0</v>
          </cell>
          <cell r="N76">
            <v>0</v>
          </cell>
          <cell r="O76">
            <v>0</v>
          </cell>
          <cell r="Q76">
            <v>3</v>
          </cell>
          <cell r="R76">
            <v>88561.5</v>
          </cell>
          <cell r="S76">
            <v>0</v>
          </cell>
          <cell r="T76">
            <v>0</v>
          </cell>
          <cell r="U76">
            <v>0</v>
          </cell>
          <cell r="W76">
            <v>52888175.909999996</v>
          </cell>
        </row>
        <row r="77">
          <cell r="C77">
            <v>0</v>
          </cell>
          <cell r="I77">
            <v>0</v>
          </cell>
          <cell r="K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</row>
        <row r="78">
          <cell r="C78">
            <v>3163</v>
          </cell>
          <cell r="D78">
            <v>3163</v>
          </cell>
          <cell r="I78">
            <v>81365585.939999998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81365585.939999998</v>
          </cell>
        </row>
        <row r="79">
          <cell r="C79">
            <v>0</v>
          </cell>
          <cell r="D79">
            <v>0</v>
          </cell>
          <cell r="I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</row>
        <row r="80">
          <cell r="C80">
            <v>0</v>
          </cell>
          <cell r="I80">
            <v>0</v>
          </cell>
          <cell r="K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</row>
        <row r="81">
          <cell r="C81">
            <v>0</v>
          </cell>
          <cell r="D81">
            <v>0</v>
          </cell>
          <cell r="I81">
            <v>0</v>
          </cell>
          <cell r="K81">
            <v>0</v>
          </cell>
          <cell r="M81">
            <v>0</v>
          </cell>
          <cell r="N81">
            <v>0</v>
          </cell>
          <cell r="O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</row>
        <row r="82">
          <cell r="C82">
            <v>17426</v>
          </cell>
          <cell r="D82">
            <v>1811</v>
          </cell>
          <cell r="I82">
            <v>56306235.600000001</v>
          </cell>
          <cell r="K82">
            <v>14169</v>
          </cell>
          <cell r="M82">
            <v>360435092.13</v>
          </cell>
          <cell r="N82">
            <v>1446</v>
          </cell>
          <cell r="O82">
            <v>125010098.09999999</v>
          </cell>
          <cell r="P82">
            <v>505022.15</v>
          </cell>
          <cell r="R82">
            <v>0</v>
          </cell>
          <cell r="S82">
            <v>0</v>
          </cell>
          <cell r="T82">
            <v>0</v>
          </cell>
          <cell r="U82">
            <v>396</v>
          </cell>
          <cell r="V82">
            <v>90957231</v>
          </cell>
          <cell r="W82">
            <v>633213678.98000002</v>
          </cell>
        </row>
        <row r="83">
          <cell r="C83">
            <v>2074</v>
          </cell>
          <cell r="D83">
            <v>2038</v>
          </cell>
          <cell r="I83">
            <v>56702553.68</v>
          </cell>
          <cell r="M83">
            <v>0</v>
          </cell>
          <cell r="N83">
            <v>0</v>
          </cell>
          <cell r="O83">
            <v>0</v>
          </cell>
          <cell r="Q83">
            <v>36</v>
          </cell>
          <cell r="R83">
            <v>1062738</v>
          </cell>
          <cell r="S83">
            <v>0</v>
          </cell>
          <cell r="T83">
            <v>0</v>
          </cell>
          <cell r="U83">
            <v>0</v>
          </cell>
          <cell r="W83">
            <v>57765291.68</v>
          </cell>
        </row>
        <row r="84">
          <cell r="C84">
            <v>859</v>
          </cell>
          <cell r="D84">
            <v>859</v>
          </cell>
          <cell r="I84">
            <v>26598600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26598600</v>
          </cell>
        </row>
        <row r="85">
          <cell r="C85">
            <v>0</v>
          </cell>
          <cell r="D85">
            <v>0</v>
          </cell>
          <cell r="I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R85">
            <v>0</v>
          </cell>
          <cell r="S85">
            <v>0</v>
          </cell>
          <cell r="T85">
            <v>0</v>
          </cell>
          <cell r="W85">
            <v>0</v>
          </cell>
        </row>
        <row r="86">
          <cell r="C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</row>
        <row r="87">
          <cell r="C87">
            <v>479</v>
          </cell>
          <cell r="D87">
            <v>479</v>
          </cell>
          <cell r="I87">
            <v>9139159.1099999994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9139159.1099999994</v>
          </cell>
        </row>
        <row r="88">
          <cell r="C88">
            <v>686</v>
          </cell>
          <cell r="D88">
            <v>330</v>
          </cell>
          <cell r="I88">
            <v>20096447.460000001</v>
          </cell>
          <cell r="K88">
            <v>356</v>
          </cell>
          <cell r="M88">
            <v>15767130.130000001</v>
          </cell>
          <cell r="N88">
            <v>0</v>
          </cell>
          <cell r="O88">
            <v>0</v>
          </cell>
          <cell r="R88">
            <v>0</v>
          </cell>
          <cell r="S88">
            <v>0</v>
          </cell>
          <cell r="T88">
            <v>0</v>
          </cell>
          <cell r="U88">
            <v>696</v>
          </cell>
          <cell r="V88">
            <v>120042803</v>
          </cell>
          <cell r="W88">
            <v>155906380.59</v>
          </cell>
        </row>
        <row r="89">
          <cell r="C89">
            <v>0</v>
          </cell>
          <cell r="D89">
            <v>0</v>
          </cell>
          <cell r="I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R89">
            <v>0</v>
          </cell>
          <cell r="S89">
            <v>0</v>
          </cell>
          <cell r="T89">
            <v>0</v>
          </cell>
          <cell r="U89">
            <v>120</v>
          </cell>
          <cell r="V89">
            <v>9037440</v>
          </cell>
          <cell r="W89">
            <v>9037440</v>
          </cell>
        </row>
        <row r="90">
          <cell r="C90">
            <v>0</v>
          </cell>
          <cell r="D90">
            <v>0</v>
          </cell>
          <cell r="I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</row>
        <row r="91">
          <cell r="C91">
            <v>0</v>
          </cell>
          <cell r="D91">
            <v>0</v>
          </cell>
          <cell r="I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</row>
        <row r="92">
          <cell r="C92">
            <v>5435</v>
          </cell>
          <cell r="D92">
            <v>5384</v>
          </cell>
          <cell r="I92">
            <v>127840621.27</v>
          </cell>
          <cell r="M92">
            <v>0</v>
          </cell>
          <cell r="N92">
            <v>0</v>
          </cell>
          <cell r="O92">
            <v>0</v>
          </cell>
          <cell r="Q92">
            <v>51</v>
          </cell>
          <cell r="R92">
            <v>1505545.5</v>
          </cell>
          <cell r="S92">
            <v>0</v>
          </cell>
          <cell r="T92">
            <v>0</v>
          </cell>
          <cell r="W92">
            <v>129346166.77</v>
          </cell>
        </row>
        <row r="93">
          <cell r="C93">
            <v>0</v>
          </cell>
          <cell r="I93">
            <v>0</v>
          </cell>
          <cell r="K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</row>
        <row r="94">
          <cell r="C94">
            <v>0</v>
          </cell>
          <cell r="I94">
            <v>0</v>
          </cell>
          <cell r="K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</row>
        <row r="95">
          <cell r="C95">
            <v>0</v>
          </cell>
          <cell r="D95">
            <v>0</v>
          </cell>
          <cell r="I95">
            <v>0</v>
          </cell>
          <cell r="K95">
            <v>0</v>
          </cell>
          <cell r="M95">
            <v>0</v>
          </cell>
          <cell r="N95">
            <v>0</v>
          </cell>
          <cell r="O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</row>
        <row r="96">
          <cell r="C96">
            <v>3098</v>
          </cell>
          <cell r="D96">
            <v>3098</v>
          </cell>
          <cell r="I96">
            <v>59289840.689999998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59289840.689999998</v>
          </cell>
        </row>
        <row r="97">
          <cell r="C97">
            <v>0</v>
          </cell>
          <cell r="I97">
            <v>0</v>
          </cell>
          <cell r="K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</row>
        <row r="98">
          <cell r="C98">
            <v>853</v>
          </cell>
          <cell r="D98">
            <v>853</v>
          </cell>
          <cell r="I98">
            <v>18955077.09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18955077.09</v>
          </cell>
        </row>
        <row r="99">
          <cell r="C99">
            <v>1330</v>
          </cell>
          <cell r="D99">
            <v>1330</v>
          </cell>
          <cell r="I99">
            <v>33255789.030000001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33255789.030000001</v>
          </cell>
        </row>
        <row r="100">
          <cell r="C100">
            <v>8800</v>
          </cell>
          <cell r="D100">
            <v>1980</v>
          </cell>
          <cell r="I100">
            <v>75313191.040000007</v>
          </cell>
          <cell r="K100">
            <v>6812</v>
          </cell>
          <cell r="M100">
            <v>211997296.43000001</v>
          </cell>
          <cell r="N100">
            <v>0</v>
          </cell>
          <cell r="O100">
            <v>0</v>
          </cell>
          <cell r="Q100">
            <v>8</v>
          </cell>
          <cell r="R100">
            <v>236164</v>
          </cell>
          <cell r="S100">
            <v>0</v>
          </cell>
          <cell r="T100">
            <v>0</v>
          </cell>
          <cell r="U100">
            <v>140</v>
          </cell>
          <cell r="V100">
            <v>19804680</v>
          </cell>
          <cell r="W100">
            <v>307351331.47000003</v>
          </cell>
        </row>
        <row r="101">
          <cell r="C101">
            <v>0</v>
          </cell>
          <cell r="D101">
            <v>0</v>
          </cell>
          <cell r="I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</row>
        <row r="102">
          <cell r="C102">
            <v>4344</v>
          </cell>
          <cell r="D102">
            <v>4344</v>
          </cell>
          <cell r="I102">
            <v>115796195.48</v>
          </cell>
          <cell r="K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115796195.48</v>
          </cell>
        </row>
        <row r="103">
          <cell r="C103">
            <v>2827</v>
          </cell>
          <cell r="D103">
            <v>2827</v>
          </cell>
          <cell r="I103">
            <v>64433585.909999996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R103">
            <v>0</v>
          </cell>
          <cell r="S103">
            <v>0</v>
          </cell>
          <cell r="T103">
            <v>0</v>
          </cell>
          <cell r="W103">
            <v>64433585.909999996</v>
          </cell>
        </row>
        <row r="104">
          <cell r="C104">
            <v>0</v>
          </cell>
          <cell r="I104">
            <v>0</v>
          </cell>
          <cell r="K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</row>
        <row r="105">
          <cell r="C105">
            <v>6311</v>
          </cell>
          <cell r="D105">
            <v>764</v>
          </cell>
          <cell r="I105">
            <v>26687681.75</v>
          </cell>
          <cell r="K105">
            <v>2375</v>
          </cell>
          <cell r="M105">
            <v>60336262.869999997</v>
          </cell>
          <cell r="N105">
            <v>0</v>
          </cell>
          <cell r="O105">
            <v>0</v>
          </cell>
          <cell r="R105">
            <v>0</v>
          </cell>
          <cell r="S105">
            <v>3172</v>
          </cell>
          <cell r="T105">
            <v>147430214.36000001</v>
          </cell>
          <cell r="U105">
            <v>103</v>
          </cell>
          <cell r="V105">
            <v>18477831</v>
          </cell>
          <cell r="W105">
            <v>252931989.97999999</v>
          </cell>
        </row>
        <row r="106">
          <cell r="C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</row>
        <row r="107">
          <cell r="C107">
            <v>0</v>
          </cell>
          <cell r="I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0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</row>
        <row r="110">
          <cell r="C110">
            <v>4591</v>
          </cell>
          <cell r="D110">
            <v>4586</v>
          </cell>
          <cell r="I110">
            <v>104295892.19</v>
          </cell>
          <cell r="M110">
            <v>0</v>
          </cell>
          <cell r="N110">
            <v>0</v>
          </cell>
          <cell r="O110">
            <v>0</v>
          </cell>
          <cell r="Q110">
            <v>5</v>
          </cell>
          <cell r="R110">
            <v>147602.5</v>
          </cell>
          <cell r="S110">
            <v>0</v>
          </cell>
          <cell r="T110">
            <v>0</v>
          </cell>
          <cell r="W110">
            <v>104443494.69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W111">
            <v>0</v>
          </cell>
        </row>
        <row r="112">
          <cell r="C112">
            <v>25</v>
          </cell>
          <cell r="D112">
            <v>25</v>
          </cell>
          <cell r="I112">
            <v>426522.32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426522.32</v>
          </cell>
        </row>
        <row r="113">
          <cell r="C113">
            <v>0</v>
          </cell>
          <cell r="D113">
            <v>0</v>
          </cell>
          <cell r="I113">
            <v>0</v>
          </cell>
          <cell r="K113">
            <v>0</v>
          </cell>
          <cell r="M113">
            <v>0</v>
          </cell>
          <cell r="N113">
            <v>0</v>
          </cell>
          <cell r="O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M114">
            <v>0</v>
          </cell>
          <cell r="N114">
            <v>0</v>
          </cell>
          <cell r="O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W114">
            <v>0</v>
          </cell>
        </row>
        <row r="115">
          <cell r="C115">
            <v>0</v>
          </cell>
          <cell r="D115">
            <v>0</v>
          </cell>
          <cell r="I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W115">
            <v>0</v>
          </cell>
        </row>
        <row r="116">
          <cell r="C116">
            <v>0</v>
          </cell>
          <cell r="I116">
            <v>0</v>
          </cell>
          <cell r="K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</row>
        <row r="117">
          <cell r="C117">
            <v>1579</v>
          </cell>
          <cell r="D117">
            <v>1579</v>
          </cell>
          <cell r="I117">
            <v>27502379.559999999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27502379.559999999</v>
          </cell>
        </row>
        <row r="118">
          <cell r="C118">
            <v>0</v>
          </cell>
          <cell r="D118">
            <v>0</v>
          </cell>
          <cell r="I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</row>
        <row r="119">
          <cell r="C119">
            <v>3029</v>
          </cell>
          <cell r="D119">
            <v>3021</v>
          </cell>
          <cell r="I119">
            <v>64523409.560000002</v>
          </cell>
          <cell r="M119">
            <v>0</v>
          </cell>
          <cell r="N119">
            <v>0</v>
          </cell>
          <cell r="O119">
            <v>0</v>
          </cell>
          <cell r="Q119">
            <v>8</v>
          </cell>
          <cell r="R119">
            <v>236164</v>
          </cell>
          <cell r="S119">
            <v>0</v>
          </cell>
          <cell r="T119">
            <v>0</v>
          </cell>
          <cell r="W119">
            <v>64759573.560000002</v>
          </cell>
        </row>
        <row r="120">
          <cell r="C120">
            <v>0</v>
          </cell>
          <cell r="D120">
            <v>0</v>
          </cell>
          <cell r="I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</row>
        <row r="121">
          <cell r="C121">
            <v>1693</v>
          </cell>
          <cell r="D121">
            <v>1693</v>
          </cell>
          <cell r="I121">
            <v>38000312.049999997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38000312.049999997</v>
          </cell>
        </row>
        <row r="122">
          <cell r="C122">
            <v>0</v>
          </cell>
          <cell r="D122">
            <v>0</v>
          </cell>
          <cell r="I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</row>
        <row r="123">
          <cell r="C123">
            <v>1316</v>
          </cell>
          <cell r="D123">
            <v>1316</v>
          </cell>
          <cell r="I123">
            <v>25945399.73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25945399.73</v>
          </cell>
        </row>
        <row r="124">
          <cell r="C124">
            <v>0</v>
          </cell>
          <cell r="D124">
            <v>0</v>
          </cell>
          <cell r="I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W124">
            <v>0</v>
          </cell>
        </row>
        <row r="125">
          <cell r="C125">
            <v>3176</v>
          </cell>
          <cell r="D125">
            <v>3176</v>
          </cell>
          <cell r="I125">
            <v>65731770.479999997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65731770.479999997</v>
          </cell>
        </row>
        <row r="126">
          <cell r="C126">
            <v>0</v>
          </cell>
          <cell r="D126">
            <v>0</v>
          </cell>
          <cell r="I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W126">
            <v>0</v>
          </cell>
        </row>
        <row r="127">
          <cell r="C127">
            <v>0</v>
          </cell>
          <cell r="I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W127">
            <v>0</v>
          </cell>
        </row>
        <row r="128">
          <cell r="C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W128">
            <v>0</v>
          </cell>
        </row>
        <row r="129">
          <cell r="C129">
            <v>0</v>
          </cell>
          <cell r="I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W129">
            <v>0</v>
          </cell>
        </row>
        <row r="130">
          <cell r="C130">
            <v>0</v>
          </cell>
          <cell r="D130">
            <v>0</v>
          </cell>
          <cell r="I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W130">
            <v>0</v>
          </cell>
        </row>
        <row r="131">
          <cell r="C131">
            <v>0</v>
          </cell>
          <cell r="D131">
            <v>0</v>
          </cell>
          <cell r="I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</row>
        <row r="132">
          <cell r="C132">
            <v>0</v>
          </cell>
          <cell r="D132">
            <v>0</v>
          </cell>
          <cell r="I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</row>
        <row r="133">
          <cell r="C133">
            <v>0</v>
          </cell>
          <cell r="D133">
            <v>0</v>
          </cell>
          <cell r="I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</row>
        <row r="134">
          <cell r="C134">
            <v>0</v>
          </cell>
          <cell r="D134">
            <v>0</v>
          </cell>
          <cell r="I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0</v>
          </cell>
        </row>
        <row r="135">
          <cell r="C135">
            <v>0</v>
          </cell>
          <cell r="D135">
            <v>0</v>
          </cell>
          <cell r="I135">
            <v>0</v>
          </cell>
          <cell r="K135">
            <v>0</v>
          </cell>
          <cell r="M135">
            <v>0</v>
          </cell>
          <cell r="N135">
            <v>0</v>
          </cell>
          <cell r="O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0</v>
          </cell>
        </row>
        <row r="136">
          <cell r="C136">
            <v>0</v>
          </cell>
          <cell r="D136">
            <v>0</v>
          </cell>
          <cell r="I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0</v>
          </cell>
        </row>
        <row r="137">
          <cell r="C137">
            <v>0</v>
          </cell>
          <cell r="D137">
            <v>0</v>
          </cell>
          <cell r="I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0</v>
          </cell>
        </row>
        <row r="138">
          <cell r="C138">
            <v>0</v>
          </cell>
          <cell r="D138">
            <v>0</v>
          </cell>
          <cell r="I138">
            <v>0</v>
          </cell>
          <cell r="K138">
            <v>0</v>
          </cell>
          <cell r="M138">
            <v>0</v>
          </cell>
          <cell r="N138">
            <v>0</v>
          </cell>
          <cell r="O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0</v>
          </cell>
        </row>
        <row r="139">
          <cell r="C139">
            <v>0</v>
          </cell>
          <cell r="D139">
            <v>0</v>
          </cell>
          <cell r="I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250</v>
          </cell>
          <cell r="V139">
            <v>57929870</v>
          </cell>
          <cell r="W139">
            <v>57929870</v>
          </cell>
        </row>
        <row r="140">
          <cell r="C140">
            <v>5</v>
          </cell>
          <cell r="D140">
            <v>5</v>
          </cell>
          <cell r="I140">
            <v>143894.35999999999</v>
          </cell>
          <cell r="K140">
            <v>0</v>
          </cell>
          <cell r="M140">
            <v>0</v>
          </cell>
          <cell r="N140">
            <v>0</v>
          </cell>
          <cell r="O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143894.35999999999</v>
          </cell>
        </row>
        <row r="141">
          <cell r="C141">
            <v>0</v>
          </cell>
          <cell r="D141">
            <v>0</v>
          </cell>
          <cell r="I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0</v>
          </cell>
        </row>
        <row r="142">
          <cell r="C142">
            <v>0</v>
          </cell>
          <cell r="D142">
            <v>0</v>
          </cell>
          <cell r="I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0</v>
          </cell>
        </row>
        <row r="143">
          <cell r="C143">
            <v>0</v>
          </cell>
          <cell r="D143">
            <v>0</v>
          </cell>
          <cell r="I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0</v>
          </cell>
        </row>
        <row r="144">
          <cell r="C144">
            <v>0</v>
          </cell>
          <cell r="D144">
            <v>0</v>
          </cell>
          <cell r="I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</row>
        <row r="146">
          <cell r="C146">
            <v>0</v>
          </cell>
          <cell r="D146">
            <v>0</v>
          </cell>
          <cell r="I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</row>
        <row r="147">
          <cell r="C147">
            <v>0</v>
          </cell>
          <cell r="D147">
            <v>0</v>
          </cell>
          <cell r="I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S147">
            <v>0</v>
          </cell>
          <cell r="T147">
            <v>0</v>
          </cell>
          <cell r="W147">
            <v>0</v>
          </cell>
        </row>
        <row r="148">
          <cell r="C148">
            <v>1000</v>
          </cell>
          <cell r="I148">
            <v>0</v>
          </cell>
          <cell r="K148">
            <v>0</v>
          </cell>
          <cell r="M148">
            <v>0</v>
          </cell>
          <cell r="N148">
            <v>0</v>
          </cell>
          <cell r="S148">
            <v>1000</v>
          </cell>
          <cell r="T148">
            <v>46478630</v>
          </cell>
          <cell r="W148">
            <v>46478630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C152"/>
  <sheetViews>
    <sheetView showZeros="0" tabSelected="1" zoomScale="75" zoomScaleNormal="75" workbookViewId="0">
      <pane xSplit="5" ySplit="9" topLeftCell="F136" activePane="bottomRight" state="frozen"/>
      <selection pane="topRight" activeCell="F1" sqref="F1"/>
      <selection pane="bottomLeft" activeCell="A10" sqref="A10"/>
      <selection pane="bottomRight" activeCell="A60" sqref="A60:XFD60"/>
    </sheetView>
  </sheetViews>
  <sheetFormatPr defaultColWidth="9.140625" defaultRowHeight="15" x14ac:dyDescent="0.25"/>
  <cols>
    <col min="1" max="1" width="6" style="28" customWidth="1"/>
    <col min="2" max="2" width="35.5703125" style="31" customWidth="1"/>
    <col min="3" max="3" width="16.5703125" style="28" hidden="1" customWidth="1"/>
    <col min="4" max="5" width="4.28515625" style="30" hidden="1" customWidth="1"/>
    <col min="6" max="6" width="20.140625" style="39" customWidth="1"/>
    <col min="7" max="7" width="12.42578125" style="39" customWidth="1"/>
    <col min="8" max="8" width="17" style="39" customWidth="1"/>
    <col min="9" max="9" width="9.7109375" style="40" customWidth="1"/>
    <col min="10" max="13" width="15.7109375" style="39" customWidth="1"/>
    <col min="14" max="14" width="18" style="35" customWidth="1"/>
    <col min="15" max="15" width="19.7109375" style="35" customWidth="1"/>
    <col min="16" max="16" width="22.5703125" style="35" customWidth="1"/>
    <col min="17" max="17" width="10.42578125" style="33" customWidth="1"/>
    <col min="18" max="18" width="17.28515625" style="35" customWidth="1"/>
    <col min="19" max="19" width="9.7109375" style="34" customWidth="1"/>
    <col min="20" max="20" width="16.140625" style="33" customWidth="1"/>
    <col min="21" max="21" width="9.7109375" style="34" customWidth="1"/>
    <col min="22" max="22" width="14.42578125" style="33" customWidth="1"/>
    <col min="23" max="23" width="9.7109375" style="34" customWidth="1"/>
    <col min="24" max="24" width="15.7109375" style="33" customWidth="1"/>
    <col min="25" max="25" width="9.7109375" style="34" customWidth="1"/>
    <col min="26" max="26" width="15.7109375" style="33" customWidth="1"/>
    <col min="27" max="27" width="9.7109375" style="34" customWidth="1"/>
    <col min="28" max="28" width="15.7109375" style="33" customWidth="1"/>
    <col min="29" max="29" width="9.7109375" style="33" customWidth="1"/>
    <col min="30" max="30" width="15.7109375" style="33" customWidth="1"/>
    <col min="31" max="31" width="9.7109375" style="33" customWidth="1"/>
    <col min="32" max="32" width="15.7109375" style="33" customWidth="1"/>
    <col min="33" max="33" width="9.7109375" style="33" customWidth="1"/>
    <col min="34" max="34" width="15.7109375" style="33" customWidth="1"/>
    <col min="35" max="35" width="11.7109375" style="33" customWidth="1"/>
    <col min="36" max="36" width="18.42578125" style="35" customWidth="1"/>
    <col min="37" max="37" width="9.7109375" style="34" customWidth="1"/>
    <col min="38" max="38" width="15.7109375" style="33" customWidth="1"/>
    <col min="39" max="39" width="9.7109375" style="33" customWidth="1"/>
    <col min="40" max="40" width="15.7109375" style="33" customWidth="1"/>
    <col min="41" max="41" width="9.7109375" style="33" customWidth="1"/>
    <col min="42" max="42" width="15.7109375" style="33" customWidth="1"/>
    <col min="43" max="43" width="9.7109375" style="33" customWidth="1"/>
    <col min="44" max="44" width="15.7109375" style="33" customWidth="1"/>
    <col min="45" max="45" width="9.7109375" style="33" customWidth="1"/>
    <col min="46" max="46" width="15.7109375" style="33" customWidth="1"/>
    <col min="47" max="47" width="9.7109375" style="34" customWidth="1"/>
    <col min="48" max="48" width="15.7109375" style="33" customWidth="1"/>
    <col min="49" max="49" width="9.7109375" style="34" customWidth="1"/>
    <col min="50" max="50" width="15.7109375" style="33" customWidth="1"/>
    <col min="51" max="16384" width="9.140625" style="36"/>
  </cols>
  <sheetData>
    <row r="1" spans="1:55" ht="62.25" customHeight="1" x14ac:dyDescent="0.25">
      <c r="B1" s="29"/>
      <c r="F1" s="31"/>
      <c r="G1" s="28"/>
      <c r="H1" s="31"/>
      <c r="I1" s="31"/>
      <c r="J1" s="31"/>
      <c r="K1" s="31"/>
      <c r="L1" s="31"/>
      <c r="M1" s="31"/>
      <c r="N1" s="32"/>
      <c r="O1" s="86" t="s">
        <v>296</v>
      </c>
      <c r="P1" s="87"/>
      <c r="Q1" s="87"/>
      <c r="R1" s="87"/>
      <c r="AZ1" s="86"/>
      <c r="BA1" s="87"/>
      <c r="BB1" s="87"/>
      <c r="BC1" s="87"/>
    </row>
    <row r="2" spans="1:55" ht="18.75" x14ac:dyDescent="0.25">
      <c r="A2" s="48" t="s">
        <v>282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AB2" s="47">
        <f>X11+AD11-R11</f>
        <v>0</v>
      </c>
    </row>
    <row r="3" spans="1:55" s="3" customFormat="1" ht="6.75" customHeight="1" x14ac:dyDescent="0.25">
      <c r="A3" s="33"/>
      <c r="B3" s="29"/>
      <c r="C3" s="37"/>
      <c r="D3" s="38"/>
      <c r="E3" s="38"/>
      <c r="F3" s="39"/>
      <c r="G3" s="39"/>
      <c r="H3" s="39"/>
      <c r="I3" s="40"/>
      <c r="J3" s="39"/>
      <c r="K3" s="39"/>
      <c r="L3" s="39"/>
      <c r="M3" s="39"/>
      <c r="N3" s="35"/>
      <c r="O3" s="35"/>
      <c r="P3" s="35"/>
      <c r="Q3" s="33"/>
      <c r="R3" s="35"/>
      <c r="S3" s="34"/>
      <c r="T3" s="33"/>
      <c r="U3" s="34"/>
      <c r="V3" s="33"/>
      <c r="W3" s="34"/>
      <c r="X3" s="33"/>
      <c r="Y3" s="34"/>
      <c r="Z3" s="33"/>
      <c r="AA3" s="34"/>
      <c r="AB3" s="33"/>
      <c r="AC3" s="33"/>
      <c r="AD3" s="33"/>
      <c r="AE3" s="33"/>
      <c r="AF3" s="33"/>
      <c r="AG3" s="33"/>
      <c r="AH3" s="33"/>
      <c r="AI3" s="33"/>
      <c r="AJ3" s="35"/>
      <c r="AK3" s="34"/>
      <c r="AL3" s="33"/>
      <c r="AM3" s="33"/>
      <c r="AN3" s="33"/>
      <c r="AO3" s="33"/>
      <c r="AP3" s="33"/>
      <c r="AQ3" s="33"/>
      <c r="AR3" s="33"/>
      <c r="AS3" s="33"/>
      <c r="AT3" s="33"/>
      <c r="AU3" s="34"/>
      <c r="AV3" s="33"/>
      <c r="AW3" s="34"/>
      <c r="AX3" s="33"/>
    </row>
    <row r="4" spans="1:55" s="3" customFormat="1" ht="15.75" x14ac:dyDescent="0.25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0" t="s">
        <v>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5" s="3" customFormat="1" ht="15" customHeight="1" x14ac:dyDescent="0.25">
      <c r="A5" s="52"/>
      <c r="B5" s="52"/>
      <c r="C5" s="52"/>
      <c r="D5" s="52" t="s">
        <v>3</v>
      </c>
      <c r="E5" s="52" t="s">
        <v>4</v>
      </c>
      <c r="F5" s="54" t="s">
        <v>6</v>
      </c>
      <c r="G5" s="57" t="s">
        <v>7</v>
      </c>
      <c r="H5" s="58"/>
      <c r="I5" s="58"/>
      <c r="J5" s="59"/>
      <c r="K5" s="57" t="s">
        <v>8</v>
      </c>
      <c r="L5" s="58"/>
      <c r="M5" s="58"/>
      <c r="N5" s="58"/>
      <c r="O5" s="58"/>
      <c r="P5" s="58"/>
      <c r="Q5" s="66" t="s">
        <v>9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8"/>
      <c r="AI5" s="69" t="s">
        <v>10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</row>
    <row r="6" spans="1:55" s="3" customFormat="1" ht="15" customHeight="1" x14ac:dyDescent="0.25">
      <c r="A6" s="52"/>
      <c r="B6" s="52"/>
      <c r="C6" s="52"/>
      <c r="D6" s="52" t="s">
        <v>3</v>
      </c>
      <c r="E6" s="52" t="s">
        <v>4</v>
      </c>
      <c r="F6" s="55"/>
      <c r="G6" s="60"/>
      <c r="H6" s="61"/>
      <c r="I6" s="61"/>
      <c r="J6" s="62"/>
      <c r="K6" s="74" t="s">
        <v>12</v>
      </c>
      <c r="L6" s="74" t="s">
        <v>13</v>
      </c>
      <c r="M6" s="74" t="s">
        <v>14</v>
      </c>
      <c r="N6" s="79" t="s">
        <v>279</v>
      </c>
      <c r="O6" s="51" t="s">
        <v>280</v>
      </c>
      <c r="P6" s="51" t="s">
        <v>281</v>
      </c>
      <c r="Q6" s="70" t="s">
        <v>15</v>
      </c>
      <c r="R6" s="79" t="s">
        <v>16</v>
      </c>
      <c r="S6" s="74" t="s">
        <v>17</v>
      </c>
      <c r="T6" s="75"/>
      <c r="U6" s="74" t="s">
        <v>18</v>
      </c>
      <c r="V6" s="75"/>
      <c r="W6" s="63" t="s">
        <v>19</v>
      </c>
      <c r="X6" s="64"/>
      <c r="Y6" s="64"/>
      <c r="Z6" s="64"/>
      <c r="AA6" s="64"/>
      <c r="AB6" s="65"/>
      <c r="AC6" s="63" t="s">
        <v>20</v>
      </c>
      <c r="AD6" s="64"/>
      <c r="AE6" s="64"/>
      <c r="AF6" s="64"/>
      <c r="AG6" s="64"/>
      <c r="AH6" s="65"/>
      <c r="AI6" s="70" t="s">
        <v>275</v>
      </c>
      <c r="AJ6" s="79" t="s">
        <v>11</v>
      </c>
      <c r="AK6" s="74" t="s">
        <v>21</v>
      </c>
      <c r="AL6" s="75"/>
      <c r="AM6" s="74" t="s">
        <v>22</v>
      </c>
      <c r="AN6" s="75"/>
      <c r="AO6" s="63" t="s">
        <v>23</v>
      </c>
      <c r="AP6" s="64"/>
      <c r="AQ6" s="64"/>
      <c r="AR6" s="64"/>
      <c r="AS6" s="64"/>
      <c r="AT6" s="65"/>
      <c r="AU6" s="63" t="s">
        <v>24</v>
      </c>
      <c r="AV6" s="64"/>
      <c r="AW6" s="64"/>
      <c r="AX6" s="65"/>
    </row>
    <row r="7" spans="1:55" s="3" customFormat="1" ht="66" customHeight="1" x14ac:dyDescent="0.25">
      <c r="A7" s="52"/>
      <c r="B7" s="52"/>
      <c r="C7" s="52"/>
      <c r="D7" s="52"/>
      <c r="E7" s="52"/>
      <c r="F7" s="55"/>
      <c r="G7" s="70" t="s">
        <v>25</v>
      </c>
      <c r="H7" s="54" t="s">
        <v>16</v>
      </c>
      <c r="I7" s="63" t="s">
        <v>26</v>
      </c>
      <c r="J7" s="65"/>
      <c r="K7" s="76"/>
      <c r="L7" s="76"/>
      <c r="M7" s="76"/>
      <c r="N7" s="80"/>
      <c r="O7" s="52"/>
      <c r="P7" s="52"/>
      <c r="Q7" s="78"/>
      <c r="R7" s="80"/>
      <c r="S7" s="76"/>
      <c r="T7" s="77"/>
      <c r="U7" s="76"/>
      <c r="V7" s="77"/>
      <c r="W7" s="84" t="s">
        <v>15</v>
      </c>
      <c r="X7" s="70" t="s">
        <v>16</v>
      </c>
      <c r="Y7" s="72" t="s">
        <v>17</v>
      </c>
      <c r="Z7" s="73"/>
      <c r="AA7" s="72" t="s">
        <v>18</v>
      </c>
      <c r="AB7" s="73"/>
      <c r="AC7" s="70" t="s">
        <v>15</v>
      </c>
      <c r="AD7" s="70" t="s">
        <v>16</v>
      </c>
      <c r="AE7" s="72" t="s">
        <v>17</v>
      </c>
      <c r="AF7" s="73"/>
      <c r="AG7" s="72" t="s">
        <v>18</v>
      </c>
      <c r="AH7" s="73"/>
      <c r="AI7" s="78"/>
      <c r="AJ7" s="80"/>
      <c r="AK7" s="76"/>
      <c r="AL7" s="77"/>
      <c r="AM7" s="76"/>
      <c r="AN7" s="77"/>
      <c r="AO7" s="82" t="s">
        <v>27</v>
      </c>
      <c r="AP7" s="83"/>
      <c r="AQ7" s="63" t="s">
        <v>28</v>
      </c>
      <c r="AR7" s="65"/>
      <c r="AS7" s="63" t="s">
        <v>18</v>
      </c>
      <c r="AT7" s="65"/>
      <c r="AU7" s="82" t="s">
        <v>27</v>
      </c>
      <c r="AV7" s="83"/>
      <c r="AW7" s="63" t="s">
        <v>17</v>
      </c>
      <c r="AX7" s="65"/>
    </row>
    <row r="8" spans="1:55" s="16" customFormat="1" ht="48" x14ac:dyDescent="0.2">
      <c r="A8" s="53"/>
      <c r="B8" s="53"/>
      <c r="C8" s="53"/>
      <c r="D8" s="53"/>
      <c r="E8" s="53"/>
      <c r="F8" s="56"/>
      <c r="G8" s="71"/>
      <c r="H8" s="56"/>
      <c r="I8" s="24" t="s">
        <v>25</v>
      </c>
      <c r="J8" s="15" t="s">
        <v>16</v>
      </c>
      <c r="K8" s="24" t="s">
        <v>29</v>
      </c>
      <c r="L8" s="25" t="s">
        <v>29</v>
      </c>
      <c r="M8" s="25" t="s">
        <v>30</v>
      </c>
      <c r="N8" s="81"/>
      <c r="O8" s="53"/>
      <c r="P8" s="53"/>
      <c r="Q8" s="71"/>
      <c r="R8" s="81"/>
      <c r="S8" s="24" t="s">
        <v>15</v>
      </c>
      <c r="T8" s="25" t="s">
        <v>16</v>
      </c>
      <c r="U8" s="24" t="s">
        <v>15</v>
      </c>
      <c r="V8" s="25" t="s">
        <v>16</v>
      </c>
      <c r="W8" s="85"/>
      <c r="X8" s="71"/>
      <c r="Y8" s="24" t="s">
        <v>15</v>
      </c>
      <c r="Z8" s="25" t="s">
        <v>16</v>
      </c>
      <c r="AA8" s="24" t="s">
        <v>15</v>
      </c>
      <c r="AB8" s="25" t="s">
        <v>16</v>
      </c>
      <c r="AC8" s="71"/>
      <c r="AD8" s="71"/>
      <c r="AE8" s="25" t="s">
        <v>15</v>
      </c>
      <c r="AF8" s="25" t="s">
        <v>16</v>
      </c>
      <c r="AG8" s="25" t="s">
        <v>15</v>
      </c>
      <c r="AH8" s="25" t="s">
        <v>16</v>
      </c>
      <c r="AI8" s="71"/>
      <c r="AJ8" s="81"/>
      <c r="AK8" s="24" t="s">
        <v>276</v>
      </c>
      <c r="AL8" s="25" t="s">
        <v>16</v>
      </c>
      <c r="AM8" s="24" t="s">
        <v>276</v>
      </c>
      <c r="AN8" s="25" t="s">
        <v>16</v>
      </c>
      <c r="AO8" s="24" t="s">
        <v>276</v>
      </c>
      <c r="AP8" s="25" t="s">
        <v>16</v>
      </c>
      <c r="AQ8" s="24" t="s">
        <v>276</v>
      </c>
      <c r="AR8" s="25" t="s">
        <v>16</v>
      </c>
      <c r="AS8" s="24" t="s">
        <v>276</v>
      </c>
      <c r="AT8" s="25" t="s">
        <v>16</v>
      </c>
      <c r="AU8" s="24" t="s">
        <v>276</v>
      </c>
      <c r="AV8" s="25" t="s">
        <v>16</v>
      </c>
      <c r="AW8" s="24" t="s">
        <v>276</v>
      </c>
      <c r="AX8" s="25" t="s">
        <v>16</v>
      </c>
    </row>
    <row r="9" spans="1:55" s="21" customFormat="1" ht="10.5" x14ac:dyDescent="0.25">
      <c r="A9" s="17" t="s">
        <v>31</v>
      </c>
      <c r="B9" s="17" t="s">
        <v>32</v>
      </c>
      <c r="C9" s="18" t="s">
        <v>33</v>
      </c>
      <c r="D9" s="18" t="s">
        <v>34</v>
      </c>
      <c r="E9" s="18" t="s">
        <v>35</v>
      </c>
      <c r="F9" s="19">
        <v>1</v>
      </c>
      <c r="G9" s="19">
        <f>F9+1</f>
        <v>2</v>
      </c>
      <c r="H9" s="19">
        <f t="shared" ref="H9:AL9" si="0">G9+1</f>
        <v>3</v>
      </c>
      <c r="I9" s="20">
        <f t="shared" si="0"/>
        <v>4</v>
      </c>
      <c r="J9" s="19">
        <f t="shared" si="0"/>
        <v>5</v>
      </c>
      <c r="K9" s="19"/>
      <c r="L9" s="19"/>
      <c r="M9" s="19"/>
      <c r="N9" s="19">
        <f>J9+1</f>
        <v>6</v>
      </c>
      <c r="O9" s="19">
        <f t="shared" ref="O9" si="1">N9+1</f>
        <v>7</v>
      </c>
      <c r="P9" s="19">
        <f>O9+1</f>
        <v>8</v>
      </c>
      <c r="Q9" s="19">
        <f>P9+1</f>
        <v>9</v>
      </c>
      <c r="R9" s="19">
        <f t="shared" ref="R9" si="2">Q9+1</f>
        <v>10</v>
      </c>
      <c r="S9" s="19">
        <f t="shared" ref="S9" si="3">R9+1</f>
        <v>11</v>
      </c>
      <c r="T9" s="19">
        <f t="shared" ref="T9" si="4">S9+1</f>
        <v>12</v>
      </c>
      <c r="U9" s="19">
        <f t="shared" ref="U9" si="5">T9+1</f>
        <v>13</v>
      </c>
      <c r="V9" s="19">
        <f t="shared" ref="V9" si="6">U9+1</f>
        <v>14</v>
      </c>
      <c r="W9" s="19">
        <f t="shared" si="0"/>
        <v>15</v>
      </c>
      <c r="X9" s="19">
        <f t="shared" si="0"/>
        <v>16</v>
      </c>
      <c r="Y9" s="19">
        <f t="shared" si="0"/>
        <v>17</v>
      </c>
      <c r="Z9" s="19">
        <f t="shared" si="0"/>
        <v>18</v>
      </c>
      <c r="AA9" s="19">
        <f t="shared" si="0"/>
        <v>19</v>
      </c>
      <c r="AB9" s="19">
        <f t="shared" si="0"/>
        <v>20</v>
      </c>
      <c r="AC9" s="19">
        <f t="shared" si="0"/>
        <v>21</v>
      </c>
      <c r="AD9" s="19">
        <f t="shared" si="0"/>
        <v>22</v>
      </c>
      <c r="AE9" s="19">
        <f t="shared" si="0"/>
        <v>23</v>
      </c>
      <c r="AF9" s="19">
        <f t="shared" si="0"/>
        <v>24</v>
      </c>
      <c r="AG9" s="19">
        <f t="shared" si="0"/>
        <v>25</v>
      </c>
      <c r="AH9" s="19">
        <f t="shared" si="0"/>
        <v>26</v>
      </c>
      <c r="AI9" s="19">
        <f t="shared" si="0"/>
        <v>27</v>
      </c>
      <c r="AJ9" s="19">
        <f t="shared" si="0"/>
        <v>28</v>
      </c>
      <c r="AK9" s="19">
        <f t="shared" si="0"/>
        <v>29</v>
      </c>
      <c r="AL9" s="19">
        <f t="shared" si="0"/>
        <v>30</v>
      </c>
      <c r="AM9" s="19">
        <f t="shared" ref="AM9:AX9" si="7">AL9+1</f>
        <v>31</v>
      </c>
      <c r="AN9" s="19">
        <f t="shared" si="7"/>
        <v>32</v>
      </c>
      <c r="AO9" s="19">
        <f t="shared" si="7"/>
        <v>33</v>
      </c>
      <c r="AP9" s="19">
        <f t="shared" si="7"/>
        <v>34</v>
      </c>
      <c r="AQ9" s="19">
        <f t="shared" si="7"/>
        <v>35</v>
      </c>
      <c r="AR9" s="19">
        <f t="shared" si="7"/>
        <v>36</v>
      </c>
      <c r="AS9" s="19">
        <f t="shared" si="7"/>
        <v>37</v>
      </c>
      <c r="AT9" s="19">
        <f t="shared" si="7"/>
        <v>38</v>
      </c>
      <c r="AU9" s="19">
        <f t="shared" si="7"/>
        <v>39</v>
      </c>
      <c r="AV9" s="19">
        <f t="shared" si="7"/>
        <v>40</v>
      </c>
      <c r="AW9" s="19">
        <f t="shared" si="7"/>
        <v>41</v>
      </c>
      <c r="AX9" s="19">
        <f t="shared" si="7"/>
        <v>42</v>
      </c>
    </row>
    <row r="10" spans="1:55" s="3" customFormat="1" ht="30" customHeight="1" x14ac:dyDescent="0.25">
      <c r="A10" s="43"/>
      <c r="B10" s="44" t="s">
        <v>36</v>
      </c>
      <c r="C10" s="1"/>
      <c r="D10" s="1"/>
      <c r="E10" s="1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7"/>
      <c r="R10" s="5"/>
      <c r="S10" s="7"/>
      <c r="T10" s="8"/>
      <c r="U10" s="7"/>
      <c r="V10" s="8"/>
      <c r="W10" s="7"/>
      <c r="X10" s="8"/>
      <c r="Y10" s="7"/>
      <c r="Z10" s="8"/>
      <c r="AA10" s="7"/>
      <c r="AB10" s="8"/>
      <c r="AC10" s="8"/>
      <c r="AD10" s="8"/>
      <c r="AE10" s="8"/>
      <c r="AF10" s="8"/>
      <c r="AG10" s="8"/>
      <c r="AH10" s="8"/>
      <c r="AI10" s="7"/>
      <c r="AJ10" s="5"/>
      <c r="AK10" s="7"/>
      <c r="AL10" s="8"/>
      <c r="AM10" s="7"/>
      <c r="AN10" s="8"/>
      <c r="AO10" s="8"/>
      <c r="AP10" s="8"/>
      <c r="AQ10" s="8"/>
      <c r="AR10" s="8"/>
      <c r="AS10" s="8"/>
      <c r="AT10" s="8"/>
      <c r="AU10" s="7"/>
      <c r="AV10" s="8"/>
      <c r="AW10" s="7"/>
      <c r="AX10" s="8"/>
    </row>
    <row r="11" spans="1:55" s="3" customFormat="1" ht="30" customHeight="1" x14ac:dyDescent="0.25">
      <c r="A11" s="43">
        <v>1</v>
      </c>
      <c r="B11" s="45" t="s">
        <v>37</v>
      </c>
      <c r="C11" s="23" t="s">
        <v>38</v>
      </c>
      <c r="D11" s="9"/>
      <c r="E11" s="9" t="s">
        <v>39</v>
      </c>
      <c r="F11" s="10">
        <f>H11+N11+R11+AJ11</f>
        <v>604438195.80999994</v>
      </c>
      <c r="G11" s="26"/>
      <c r="H11" s="4"/>
      <c r="I11" s="26"/>
      <c r="J11" s="4"/>
      <c r="K11" s="11">
        <v>188183</v>
      </c>
      <c r="L11" s="11">
        <v>22895</v>
      </c>
      <c r="M11" s="11">
        <v>50881</v>
      </c>
      <c r="N11" s="10">
        <f t="shared" ref="N11:N42" si="8">O11+P11</f>
        <v>161651583.44</v>
      </c>
      <c r="O11" s="10">
        <v>51772888.409999996</v>
      </c>
      <c r="P11" s="10">
        <v>109878695.03</v>
      </c>
      <c r="Q11" s="26">
        <f>'[2]Ст-ть '!C9</f>
        <v>1320</v>
      </c>
      <c r="R11" s="10">
        <f>X11+AD11</f>
        <v>18772273.289999999</v>
      </c>
      <c r="S11" s="26">
        <f>'[2]Ст-ть '!W9+'[2]Ст-ть '!X9</f>
        <v>0</v>
      </c>
      <c r="T11" s="10">
        <f>'[2]Ст-ть '!Y9</f>
        <v>0</v>
      </c>
      <c r="U11" s="26">
        <f>'[2]Ст-ть '!Z9</f>
        <v>0</v>
      </c>
      <c r="V11" s="10">
        <f>'[2]Ст-ть '!AB9</f>
        <v>0</v>
      </c>
      <c r="W11" s="26">
        <f>'[3]29.12.2023'!AW9</f>
        <v>636</v>
      </c>
      <c r="X11" s="4">
        <f>'[2]Ст-ть '!AH9</f>
        <v>9044822.5899999999</v>
      </c>
      <c r="Y11" s="26">
        <f>'[2]Ст-ть '!W9</f>
        <v>0</v>
      </c>
      <c r="Z11" s="4"/>
      <c r="AA11" s="26"/>
      <c r="AB11" s="4"/>
      <c r="AC11" s="26">
        <f>'[3]29.12.2023'!CN9</f>
        <v>684</v>
      </c>
      <c r="AD11" s="4">
        <f>'[2]Ст-ть '!AI9</f>
        <v>9727450.6999999993</v>
      </c>
      <c r="AE11" s="26">
        <f>'[2]Ст-ть '!X9</f>
        <v>0</v>
      </c>
      <c r="AF11" s="4">
        <f>'[2]Ст-ть '!X9*'[2]Ст-ть '!X$6</f>
        <v>0</v>
      </c>
      <c r="AG11" s="26"/>
      <c r="AH11" s="4"/>
      <c r="AI11" s="26">
        <f>'[4]Ст-ть '!C8+'[4]Ст-ть '!U8</f>
        <v>10067</v>
      </c>
      <c r="AJ11" s="10">
        <f>'[4]Ст-ть '!W8</f>
        <v>424014339.07999998</v>
      </c>
      <c r="AK11" s="26">
        <f>'[4]Ст-ть '!N8</f>
        <v>100</v>
      </c>
      <c r="AL11" s="4">
        <f>'[4]Ст-ть '!O8</f>
        <v>8645235</v>
      </c>
      <c r="AM11" s="26">
        <f>'[4]Ст-ть '!S8</f>
        <v>0</v>
      </c>
      <c r="AN11" s="4">
        <f>'[4]Ст-ть '!T8</f>
        <v>0</v>
      </c>
      <c r="AO11" s="26">
        <f>'[4]Ст-ть '!D8+'[4]Ст-ть '!K8+'[4]Ст-ть '!N8+'[4]Ст-ть '!Q8+'[4]Ст-ть '!S8</f>
        <v>9938</v>
      </c>
      <c r="AP11" s="4">
        <f>'[4]Ст-ть '!I8+'[4]Ст-ть '!M8+'[4]Ст-ть '!O8+'[4]Ст-ть '!P8+'[4]Ст-ть '!R8+'[4]Ст-ть '!T8</f>
        <v>386086904.07999998</v>
      </c>
      <c r="AQ11" s="26">
        <f>'[4]Ст-ть '!N8</f>
        <v>100</v>
      </c>
      <c r="AR11" s="4">
        <f>'[4]Ст-ть '!O8</f>
        <v>8645235</v>
      </c>
      <c r="AS11" s="26">
        <f>'[4]Ст-ть '!S8</f>
        <v>0</v>
      </c>
      <c r="AT11" s="27">
        <f>'[4]Ст-ть '!T8</f>
        <v>0</v>
      </c>
      <c r="AU11" s="26">
        <f>'[4]Ст-ть '!U8</f>
        <v>129</v>
      </c>
      <c r="AV11" s="4">
        <f>'[4]Ст-ть '!V8</f>
        <v>37927435</v>
      </c>
      <c r="AW11" s="26"/>
      <c r="AX11" s="4"/>
    </row>
    <row r="12" spans="1:55" s="3" customFormat="1" ht="30" customHeight="1" x14ac:dyDescent="0.25">
      <c r="A12" s="43">
        <v>2</v>
      </c>
      <c r="B12" s="45" t="s">
        <v>40</v>
      </c>
      <c r="C12" s="23" t="s">
        <v>41</v>
      </c>
      <c r="D12" s="9"/>
      <c r="E12" s="9" t="s">
        <v>39</v>
      </c>
      <c r="F12" s="10">
        <f t="shared" ref="F12:F75" si="9">H12+N12+R12+AJ12</f>
        <v>133796833.84</v>
      </c>
      <c r="G12" s="26"/>
      <c r="H12" s="4"/>
      <c r="I12" s="26"/>
      <c r="J12" s="4"/>
      <c r="K12" s="11">
        <v>43726</v>
      </c>
      <c r="L12" s="11">
        <v>0</v>
      </c>
      <c r="M12" s="11">
        <v>21983</v>
      </c>
      <c r="N12" s="10">
        <f t="shared" si="8"/>
        <v>50831097.159999996</v>
      </c>
      <c r="O12" s="10"/>
      <c r="P12" s="10">
        <v>50831097.159999996</v>
      </c>
      <c r="Q12" s="27">
        <f>'[2]Ст-ть '!C10</f>
        <v>2757</v>
      </c>
      <c r="R12" s="10">
        <f t="shared" ref="R12:R75" si="10">X12+AD12</f>
        <v>46525242.960000001</v>
      </c>
      <c r="S12" s="27">
        <f>'[2]Ст-ть '!W10+'[2]Ст-ть '!X10</f>
        <v>0</v>
      </c>
      <c r="T12" s="10">
        <f>'[2]Ст-ть '!Y10</f>
        <v>0</v>
      </c>
      <c r="U12" s="27">
        <f>'[2]Ст-ть '!Z10</f>
        <v>0</v>
      </c>
      <c r="V12" s="10">
        <f>'[2]Ст-ть '!AB10</f>
        <v>0</v>
      </c>
      <c r="W12" s="27">
        <f>'[3]29.12.2023'!AW10</f>
        <v>0</v>
      </c>
      <c r="X12" s="4">
        <f>'[2]Ст-ть '!AH10</f>
        <v>0</v>
      </c>
      <c r="Y12" s="27">
        <f>'[2]Ст-ть '!W10</f>
        <v>0</v>
      </c>
      <c r="Z12" s="4">
        <f>'[2]Ст-ть '!W10*'[2]Ст-ть '!W$6</f>
        <v>0</v>
      </c>
      <c r="AA12" s="26"/>
      <c r="AB12" s="4"/>
      <c r="AC12" s="27">
        <f>'[3]29.12.2023'!CN10</f>
        <v>2757</v>
      </c>
      <c r="AD12" s="4">
        <f>'[2]Ст-ть '!AI10</f>
        <v>46525242.960000001</v>
      </c>
      <c r="AE12" s="27">
        <f>'[2]Ст-ть '!X10</f>
        <v>0</v>
      </c>
      <c r="AF12" s="4">
        <f>'[2]Ст-ть '!X10*'[2]Ст-ть '!X$6</f>
        <v>0</v>
      </c>
      <c r="AG12" s="26"/>
      <c r="AH12" s="4"/>
      <c r="AI12" s="27">
        <f>'[4]Ст-ть '!C9+'[4]Ст-ть '!U9</f>
        <v>520</v>
      </c>
      <c r="AJ12" s="10">
        <f>'[4]Ст-ть '!W9</f>
        <v>36440493.719999999</v>
      </c>
      <c r="AK12" s="27">
        <f>'[4]Ст-ть '!N9</f>
        <v>0</v>
      </c>
      <c r="AL12" s="4">
        <f>'[4]Ст-ть '!O9</f>
        <v>0</v>
      </c>
      <c r="AM12" s="27">
        <f>'[4]Ст-ть '!S9</f>
        <v>0</v>
      </c>
      <c r="AN12" s="4">
        <f>'[4]Ст-ть '!T9</f>
        <v>0</v>
      </c>
      <c r="AO12" s="27">
        <f>'[4]Ст-ть '!D9+'[4]Ст-ть '!K9+'[4]Ст-ть '!N9+'[4]Ст-ть '!Q9+'[4]Ст-ть '!S9</f>
        <v>485</v>
      </c>
      <c r="AP12" s="4">
        <f>'[4]Ст-ть '!I9+'[4]Ст-ть '!M9+'[4]Ст-ть '!O9+'[4]Ст-ть '!P9+'[4]Ст-ть '!R9+'[4]Ст-ть '!T9</f>
        <v>32040503.719999999</v>
      </c>
      <c r="AQ12" s="27">
        <f>'[4]Ст-ть '!N9</f>
        <v>0</v>
      </c>
      <c r="AR12" s="4">
        <f>'[4]Ст-ть '!O9</f>
        <v>0</v>
      </c>
      <c r="AS12" s="27">
        <f>'[4]Ст-ть '!S9</f>
        <v>0</v>
      </c>
      <c r="AT12" s="27">
        <f>'[4]Ст-ть '!T9</f>
        <v>0</v>
      </c>
      <c r="AU12" s="27">
        <f>'[4]Ст-ть '!U9</f>
        <v>35</v>
      </c>
      <c r="AV12" s="4">
        <f>'[4]Ст-ть '!V9</f>
        <v>4399990</v>
      </c>
      <c r="AW12" s="26"/>
      <c r="AX12" s="4"/>
    </row>
    <row r="13" spans="1:55" s="3" customFormat="1" ht="30" customHeight="1" x14ac:dyDescent="0.25">
      <c r="A13" s="43">
        <v>3</v>
      </c>
      <c r="B13" s="45" t="s">
        <v>42</v>
      </c>
      <c r="C13" s="23" t="s">
        <v>43</v>
      </c>
      <c r="D13" s="9"/>
      <c r="E13" s="9" t="s">
        <v>39</v>
      </c>
      <c r="F13" s="10">
        <f t="shared" si="9"/>
        <v>1728079367.3199999</v>
      </c>
      <c r="G13" s="26"/>
      <c r="H13" s="4"/>
      <c r="I13" s="26"/>
      <c r="J13" s="4"/>
      <c r="K13" s="11">
        <v>75870</v>
      </c>
      <c r="L13" s="11">
        <v>90</v>
      </c>
      <c r="M13" s="11">
        <v>48</v>
      </c>
      <c r="N13" s="10">
        <f t="shared" si="8"/>
        <v>284364223.98000002</v>
      </c>
      <c r="O13" s="10"/>
      <c r="P13" s="10">
        <v>284364223.98000002</v>
      </c>
      <c r="Q13" s="27">
        <f>'[2]Ст-ть '!C11</f>
        <v>847</v>
      </c>
      <c r="R13" s="10">
        <f t="shared" si="10"/>
        <v>35526941.960000001</v>
      </c>
      <c r="S13" s="27">
        <f>'[2]Ст-ть '!W11+'[2]Ст-ть '!X11</f>
        <v>370</v>
      </c>
      <c r="T13" s="10">
        <f>'[2]Ст-ть '!Y11</f>
        <v>29457309.5</v>
      </c>
      <c r="U13" s="27">
        <f>'[2]Ст-ть '!Z11</f>
        <v>0</v>
      </c>
      <c r="V13" s="10">
        <f>'[2]Ст-ть '!AB11</f>
        <v>0</v>
      </c>
      <c r="W13" s="27">
        <f>'[3]29.12.2023'!AW11</f>
        <v>0</v>
      </c>
      <c r="X13" s="4">
        <f>'[2]Ст-ть '!AH11</f>
        <v>0</v>
      </c>
      <c r="Y13" s="27">
        <f>'[2]Ст-ть '!W11</f>
        <v>0</v>
      </c>
      <c r="Z13" s="4">
        <f>'[2]Ст-ть '!W11*'[2]Ст-ть '!W$6</f>
        <v>0</v>
      </c>
      <c r="AA13" s="26"/>
      <c r="AB13" s="4"/>
      <c r="AC13" s="27">
        <f>'[3]29.12.2023'!CN11</f>
        <v>847</v>
      </c>
      <c r="AD13" s="4">
        <f>'[2]Ст-ть '!AI11</f>
        <v>35526941.960000001</v>
      </c>
      <c r="AE13" s="27">
        <f>'[2]Ст-ть '!X11</f>
        <v>370</v>
      </c>
      <c r="AF13" s="4">
        <f>'[2]Ст-ть '!X11*'[2]Ст-ть '!X$6</f>
        <v>29457309.5</v>
      </c>
      <c r="AG13" s="26"/>
      <c r="AH13" s="4"/>
      <c r="AI13" s="27">
        <f>'[4]Ст-ть '!C10+'[4]Ст-ть '!U10</f>
        <v>22318</v>
      </c>
      <c r="AJ13" s="10">
        <f>'[4]Ст-ть '!W10</f>
        <v>1408188201.3800001</v>
      </c>
      <c r="AK13" s="27">
        <f>'[4]Ст-ть '!N10</f>
        <v>968</v>
      </c>
      <c r="AL13" s="4">
        <f>'[4]Ст-ть '!O10</f>
        <v>83685874.799999997</v>
      </c>
      <c r="AM13" s="27">
        <f>'[4]Ст-ть '!S10</f>
        <v>0</v>
      </c>
      <c r="AN13" s="4">
        <f>'[4]Ст-ть '!T10</f>
        <v>0</v>
      </c>
      <c r="AO13" s="27">
        <f>'[4]Ст-ть '!D10+'[4]Ст-ть '!K10+'[4]Ст-ть '!N10+'[4]Ст-ть '!Q10+'[4]Ст-ть '!S10</f>
        <v>19472</v>
      </c>
      <c r="AP13" s="4">
        <f>'[4]Ст-ть '!I10+'[4]Ст-ть '!M10+'[4]Ст-ть '!O10+'[4]Ст-ть '!P10+'[4]Ст-ть '!R10+'[4]Ст-ть '!T10</f>
        <v>867557480.38</v>
      </c>
      <c r="AQ13" s="27">
        <f>'[4]Ст-ть '!N10</f>
        <v>968</v>
      </c>
      <c r="AR13" s="4">
        <f>'[4]Ст-ть '!O10</f>
        <v>83685874.799999997</v>
      </c>
      <c r="AS13" s="27">
        <f>'[4]Ст-ть '!S10</f>
        <v>0</v>
      </c>
      <c r="AT13" s="27">
        <f>'[4]Ст-ть '!T10</f>
        <v>0</v>
      </c>
      <c r="AU13" s="27">
        <f>'[4]Ст-ть '!U10</f>
        <v>2846</v>
      </c>
      <c r="AV13" s="4">
        <f>'[4]Ст-ть '!V10</f>
        <v>540630721</v>
      </c>
      <c r="AW13" s="26"/>
      <c r="AX13" s="4"/>
    </row>
    <row r="14" spans="1:55" s="3" customFormat="1" ht="30" customHeight="1" x14ac:dyDescent="0.25">
      <c r="A14" s="43">
        <v>4</v>
      </c>
      <c r="B14" s="45" t="s">
        <v>44</v>
      </c>
      <c r="C14" s="23" t="s">
        <v>45</v>
      </c>
      <c r="D14" s="9"/>
      <c r="E14" s="9" t="s">
        <v>39</v>
      </c>
      <c r="F14" s="10">
        <f t="shared" si="9"/>
        <v>1136170535.6600001</v>
      </c>
      <c r="G14" s="26"/>
      <c r="H14" s="4"/>
      <c r="I14" s="26"/>
      <c r="J14" s="4"/>
      <c r="K14" s="11">
        <v>29100</v>
      </c>
      <c r="L14" s="11">
        <v>0</v>
      </c>
      <c r="M14" s="11">
        <v>5000</v>
      </c>
      <c r="N14" s="10">
        <f t="shared" si="8"/>
        <v>88292261.209999993</v>
      </c>
      <c r="O14" s="10"/>
      <c r="P14" s="10">
        <v>88292261.209999993</v>
      </c>
      <c r="Q14" s="27">
        <f>'[2]Ст-ть '!C12</f>
        <v>3919</v>
      </c>
      <c r="R14" s="10">
        <f t="shared" si="10"/>
        <v>266177407.99000001</v>
      </c>
      <c r="S14" s="27">
        <f>'[2]Ст-ть '!W12+'[2]Ст-ть '!X12</f>
        <v>3359</v>
      </c>
      <c r="T14" s="10">
        <f>'[2]Ст-ть '!Y12</f>
        <v>249054011.62</v>
      </c>
      <c r="U14" s="27">
        <f>'[2]Ст-ть '!Z12</f>
        <v>0</v>
      </c>
      <c r="V14" s="10">
        <f>'[2]Ст-ть '!AB12</f>
        <v>0</v>
      </c>
      <c r="W14" s="27">
        <f>'[3]29.12.2023'!AW12</f>
        <v>1079</v>
      </c>
      <c r="X14" s="4">
        <f>'[2]Ст-ть '!AH12</f>
        <v>67533293.620000005</v>
      </c>
      <c r="Y14" s="27">
        <f>'[2]Ст-ть '!W12</f>
        <v>1079</v>
      </c>
      <c r="Z14" s="4">
        <f>'[2]Ст-ть '!W12*'[2]Ст-ть '!W$6</f>
        <v>67533293.620000005</v>
      </c>
      <c r="AA14" s="26"/>
      <c r="AB14" s="4"/>
      <c r="AC14" s="27">
        <f>'[3]29.12.2023'!CN12</f>
        <v>2840</v>
      </c>
      <c r="AD14" s="4">
        <f>'[2]Ст-ть '!AI12</f>
        <v>198644114.37</v>
      </c>
      <c r="AE14" s="27">
        <f>'[2]Ст-ть '!X12</f>
        <v>2280</v>
      </c>
      <c r="AF14" s="4">
        <f>'[2]Ст-ть '!X12*'[2]Ст-ть '!X$6</f>
        <v>181520718</v>
      </c>
      <c r="AG14" s="26"/>
      <c r="AH14" s="4"/>
      <c r="AI14" s="27">
        <f>'[4]Ст-ть '!C11+'[4]Ст-ть '!U11</f>
        <v>8659</v>
      </c>
      <c r="AJ14" s="10">
        <f>'[4]Ст-ть '!W11</f>
        <v>781700866.46000004</v>
      </c>
      <c r="AK14" s="27">
        <f>'[4]Ст-ть '!N11+'[4]Ст-ть '!$U$11</f>
        <v>7884</v>
      </c>
      <c r="AL14" s="4">
        <f>AR14+AV14</f>
        <v>755200540.29999995</v>
      </c>
      <c r="AM14" s="27">
        <f>'[4]Ст-ть '!S11</f>
        <v>0</v>
      </c>
      <c r="AN14" s="4">
        <f>'[4]Ст-ть '!T11</f>
        <v>0</v>
      </c>
      <c r="AO14" s="27">
        <f>'[4]Ст-ть '!D11+'[4]Ст-ть '!K11+'[4]Ст-ть '!N11+'[4]Ст-ть '!Q11+'[4]Ст-ть '!S11</f>
        <v>8153</v>
      </c>
      <c r="AP14" s="4">
        <f>'[4]Ст-ть '!I11+'[4]Ст-ть '!M11+'[4]Ст-ть '!O11+'[4]Ст-ть '!P11+'[4]Ст-ть '!R11+'[4]Ст-ть '!T11</f>
        <v>664345764.46000004</v>
      </c>
      <c r="AQ14" s="27">
        <f>'[4]Ст-ть '!N11</f>
        <v>7378</v>
      </c>
      <c r="AR14" s="4">
        <f>'[4]Ст-ть '!O11</f>
        <v>637845438.29999995</v>
      </c>
      <c r="AS14" s="27">
        <f>'[4]Ст-ть '!S11</f>
        <v>0</v>
      </c>
      <c r="AT14" s="27">
        <f>'[4]Ст-ть '!T11</f>
        <v>0</v>
      </c>
      <c r="AU14" s="27">
        <f>'[4]Ст-ть '!U11</f>
        <v>506</v>
      </c>
      <c r="AV14" s="4">
        <f>'[4]Ст-ть '!V11</f>
        <v>117355102</v>
      </c>
      <c r="AW14" s="26">
        <f>AU14</f>
        <v>506</v>
      </c>
      <c r="AX14" s="4">
        <f>AV14</f>
        <v>117355102</v>
      </c>
    </row>
    <row r="15" spans="1:55" s="3" customFormat="1" ht="30" customHeight="1" x14ac:dyDescent="0.25">
      <c r="A15" s="43">
        <v>5</v>
      </c>
      <c r="B15" s="45" t="s">
        <v>46</v>
      </c>
      <c r="C15" s="23" t="s">
        <v>47</v>
      </c>
      <c r="D15" s="9"/>
      <c r="E15" s="9" t="s">
        <v>39</v>
      </c>
      <c r="F15" s="10">
        <f t="shared" si="9"/>
        <v>45487941.43</v>
      </c>
      <c r="G15" s="26"/>
      <c r="H15" s="4"/>
      <c r="I15" s="26"/>
      <c r="J15" s="4"/>
      <c r="K15" s="11">
        <v>8500</v>
      </c>
      <c r="L15" s="11">
        <v>13534</v>
      </c>
      <c r="M15" s="11">
        <v>24100</v>
      </c>
      <c r="N15" s="10">
        <f t="shared" si="8"/>
        <v>45487941.43</v>
      </c>
      <c r="O15" s="10"/>
      <c r="P15" s="10">
        <v>45487941.43</v>
      </c>
      <c r="Q15" s="27">
        <f>'[2]Ст-ть '!C13</f>
        <v>0</v>
      </c>
      <c r="R15" s="10">
        <f t="shared" si="10"/>
        <v>0</v>
      </c>
      <c r="S15" s="27">
        <f>'[2]Ст-ть '!W13+'[2]Ст-ть '!X13</f>
        <v>0</v>
      </c>
      <c r="T15" s="10">
        <f>'[2]Ст-ть '!Y13</f>
        <v>0</v>
      </c>
      <c r="U15" s="27">
        <f>'[2]Ст-ть '!Z13</f>
        <v>0</v>
      </c>
      <c r="V15" s="10">
        <f>'[2]Ст-ть '!AB13</f>
        <v>0</v>
      </c>
      <c r="W15" s="27">
        <f>'[3]29.12.2023'!AW13</f>
        <v>0</v>
      </c>
      <c r="X15" s="4">
        <f>'[2]Ст-ть '!AH13</f>
        <v>0</v>
      </c>
      <c r="Y15" s="27">
        <f>'[2]Ст-ть '!W13</f>
        <v>0</v>
      </c>
      <c r="Z15" s="4">
        <f>'[2]Ст-ть '!W13*'[2]Ст-ть '!W$6</f>
        <v>0</v>
      </c>
      <c r="AA15" s="26"/>
      <c r="AB15" s="4"/>
      <c r="AC15" s="27">
        <f>'[3]29.12.2023'!CN13</f>
        <v>0</v>
      </c>
      <c r="AD15" s="4">
        <f>'[2]Ст-ть '!AI13</f>
        <v>0</v>
      </c>
      <c r="AE15" s="27">
        <f>'[2]Ст-ть '!X13</f>
        <v>0</v>
      </c>
      <c r="AF15" s="4">
        <f>'[2]Ст-ть '!X13*'[2]Ст-ть '!X$6</f>
        <v>0</v>
      </c>
      <c r="AG15" s="26"/>
      <c r="AH15" s="4"/>
      <c r="AI15" s="27">
        <f>'[4]Ст-ть '!C12+'[4]Ст-ть '!U12</f>
        <v>0</v>
      </c>
      <c r="AJ15" s="10">
        <f>'[4]Ст-ть '!W12</f>
        <v>0</v>
      </c>
      <c r="AK15" s="27">
        <f>'[4]Ст-ть '!N12</f>
        <v>0</v>
      </c>
      <c r="AL15" s="4"/>
      <c r="AM15" s="27">
        <f>'[4]Ст-ть '!S12</f>
        <v>0</v>
      </c>
      <c r="AN15" s="4">
        <f>'[4]Ст-ть '!T12</f>
        <v>0</v>
      </c>
      <c r="AO15" s="27">
        <f>'[4]Ст-ть '!D12+'[4]Ст-ть '!K12+'[4]Ст-ть '!N12+'[4]Ст-ть '!Q12+'[4]Ст-ть '!S12</f>
        <v>0</v>
      </c>
      <c r="AP15" s="4">
        <f>'[4]Ст-ть '!I12+'[4]Ст-ть '!M12+'[4]Ст-ть '!O12+'[4]Ст-ть '!P12+'[4]Ст-ть '!R12+'[4]Ст-ть '!T12</f>
        <v>0</v>
      </c>
      <c r="AQ15" s="27">
        <f>'[4]Ст-ть '!N12</f>
        <v>0</v>
      </c>
      <c r="AR15" s="4">
        <f>'[4]Ст-ть '!O12</f>
        <v>0</v>
      </c>
      <c r="AS15" s="27">
        <f>'[4]Ст-ть '!S12</f>
        <v>0</v>
      </c>
      <c r="AT15" s="27">
        <f>'[4]Ст-ть '!T12</f>
        <v>0</v>
      </c>
      <c r="AU15" s="27">
        <f>'[4]Ст-ть '!U12</f>
        <v>0</v>
      </c>
      <c r="AV15" s="4">
        <f>'[4]Ст-ть '!V12</f>
        <v>0</v>
      </c>
      <c r="AW15" s="26"/>
      <c r="AX15" s="4"/>
    </row>
    <row r="16" spans="1:55" s="3" customFormat="1" ht="30" customHeight="1" x14ac:dyDescent="0.25">
      <c r="A16" s="43">
        <v>6</v>
      </c>
      <c r="B16" s="45" t="s">
        <v>48</v>
      </c>
      <c r="C16" s="23" t="s">
        <v>49</v>
      </c>
      <c r="D16" s="9"/>
      <c r="E16" s="9" t="s">
        <v>39</v>
      </c>
      <c r="F16" s="10">
        <f t="shared" si="9"/>
        <v>42782769.509999998</v>
      </c>
      <c r="G16" s="26"/>
      <c r="H16" s="4"/>
      <c r="I16" s="26"/>
      <c r="J16" s="4"/>
      <c r="K16" s="11">
        <v>0</v>
      </c>
      <c r="L16" s="11">
        <v>0</v>
      </c>
      <c r="M16" s="11">
        <v>0</v>
      </c>
      <c r="N16" s="10">
        <f t="shared" si="8"/>
        <v>0</v>
      </c>
      <c r="O16" s="10"/>
      <c r="P16" s="10">
        <v>0</v>
      </c>
      <c r="Q16" s="27">
        <f>'[2]Ст-ть '!C14</f>
        <v>0</v>
      </c>
      <c r="R16" s="10">
        <f t="shared" si="10"/>
        <v>0</v>
      </c>
      <c r="S16" s="27">
        <f>'[2]Ст-ть '!W14+'[2]Ст-ть '!X14</f>
        <v>0</v>
      </c>
      <c r="T16" s="10">
        <f>'[2]Ст-ть '!Y14</f>
        <v>0</v>
      </c>
      <c r="U16" s="27">
        <f>'[2]Ст-ть '!Z14</f>
        <v>0</v>
      </c>
      <c r="V16" s="10">
        <f>'[2]Ст-ть '!AB14</f>
        <v>0</v>
      </c>
      <c r="W16" s="27">
        <f>'[3]29.12.2023'!AW14</f>
        <v>0</v>
      </c>
      <c r="X16" s="4">
        <f>'[2]Ст-ть '!AH14</f>
        <v>0</v>
      </c>
      <c r="Y16" s="27">
        <f>'[2]Ст-ть '!W14</f>
        <v>0</v>
      </c>
      <c r="Z16" s="4">
        <f>'[2]Ст-ть '!W14*'[2]Ст-ть '!W$6</f>
        <v>0</v>
      </c>
      <c r="AA16" s="26"/>
      <c r="AB16" s="4"/>
      <c r="AC16" s="27">
        <f>'[3]29.12.2023'!CN14</f>
        <v>0</v>
      </c>
      <c r="AD16" s="4">
        <f>'[2]Ст-ть '!AI14</f>
        <v>0</v>
      </c>
      <c r="AE16" s="27">
        <f>'[2]Ст-ть '!X14</f>
        <v>0</v>
      </c>
      <c r="AF16" s="4">
        <f>'[2]Ст-ть '!X14*'[2]Ст-ть '!X$6</f>
        <v>0</v>
      </c>
      <c r="AG16" s="26"/>
      <c r="AH16" s="4"/>
      <c r="AI16" s="27">
        <f>'[4]Ст-ть '!C13+'[4]Ст-ть '!U13</f>
        <v>1700</v>
      </c>
      <c r="AJ16" s="10">
        <f>'[4]Ст-ть '!W13</f>
        <v>42782769.509999998</v>
      </c>
      <c r="AK16" s="27">
        <f>'[4]Ст-ть '!N13</f>
        <v>0</v>
      </c>
      <c r="AL16" s="4"/>
      <c r="AM16" s="27">
        <f>'[4]Ст-ть '!S13</f>
        <v>0</v>
      </c>
      <c r="AN16" s="4">
        <f>'[4]Ст-ть '!T13</f>
        <v>0</v>
      </c>
      <c r="AO16" s="27">
        <f>'[4]Ст-ть '!D13+'[4]Ст-ть '!K13+'[4]Ст-ть '!N13+'[4]Ст-ть '!Q13+'[4]Ст-ть '!S13</f>
        <v>1700</v>
      </c>
      <c r="AP16" s="4">
        <f>'[4]Ст-ть '!I13+'[4]Ст-ть '!M13+'[4]Ст-ть '!O13+'[4]Ст-ть '!P13+'[4]Ст-ть '!R13+'[4]Ст-ть '!T13</f>
        <v>42782769.509999998</v>
      </c>
      <c r="AQ16" s="27">
        <f>'[4]Ст-ть '!N13</f>
        <v>0</v>
      </c>
      <c r="AR16" s="4">
        <f>'[4]Ст-ть '!O13</f>
        <v>0</v>
      </c>
      <c r="AS16" s="27">
        <f>'[4]Ст-ть '!S13</f>
        <v>0</v>
      </c>
      <c r="AT16" s="27">
        <f>'[4]Ст-ть '!T13</f>
        <v>0</v>
      </c>
      <c r="AU16" s="27">
        <f>'[4]Ст-ть '!U13</f>
        <v>0</v>
      </c>
      <c r="AV16" s="4">
        <f>'[4]Ст-ть '!V13</f>
        <v>0</v>
      </c>
      <c r="AW16" s="26"/>
      <c r="AX16" s="4"/>
    </row>
    <row r="17" spans="1:50" s="3" customFormat="1" ht="30" customHeight="1" x14ac:dyDescent="0.25">
      <c r="A17" s="43">
        <v>7</v>
      </c>
      <c r="B17" s="45" t="s">
        <v>50</v>
      </c>
      <c r="C17" s="23" t="s">
        <v>51</v>
      </c>
      <c r="D17" s="9"/>
      <c r="E17" s="9" t="s">
        <v>39</v>
      </c>
      <c r="F17" s="10">
        <f t="shared" si="9"/>
        <v>19209144.420000002</v>
      </c>
      <c r="G17" s="26"/>
      <c r="H17" s="4"/>
      <c r="I17" s="26"/>
      <c r="J17" s="4"/>
      <c r="K17" s="11">
        <v>1344</v>
      </c>
      <c r="L17" s="11">
        <v>0</v>
      </c>
      <c r="M17" s="11">
        <v>500</v>
      </c>
      <c r="N17" s="10">
        <f t="shared" si="8"/>
        <v>12307573.359999999</v>
      </c>
      <c r="O17" s="10"/>
      <c r="P17" s="10">
        <v>12307573.359999999</v>
      </c>
      <c r="Q17" s="27">
        <f>'[2]Ст-ть '!C15</f>
        <v>500</v>
      </c>
      <c r="R17" s="10">
        <f t="shared" si="10"/>
        <v>6901571.0599999996</v>
      </c>
      <c r="S17" s="27">
        <f>'[2]Ст-ть '!W15+'[2]Ст-ть '!X15</f>
        <v>0</v>
      </c>
      <c r="T17" s="10">
        <f>'[2]Ст-ть '!Y15</f>
        <v>0</v>
      </c>
      <c r="U17" s="27">
        <f>'[2]Ст-ть '!Z15</f>
        <v>0</v>
      </c>
      <c r="V17" s="10">
        <f>'[2]Ст-ть '!AB15</f>
        <v>0</v>
      </c>
      <c r="W17" s="27">
        <f>'[3]29.12.2023'!AW15</f>
        <v>500</v>
      </c>
      <c r="X17" s="4">
        <f>'[2]Ст-ть '!AH15</f>
        <v>6901571.0599999996</v>
      </c>
      <c r="Y17" s="27">
        <f>'[2]Ст-ть '!W15</f>
        <v>0</v>
      </c>
      <c r="Z17" s="4">
        <f>'[2]Ст-ть '!W15*'[2]Ст-ть '!W$6</f>
        <v>0</v>
      </c>
      <c r="AA17" s="26"/>
      <c r="AB17" s="4"/>
      <c r="AC17" s="27">
        <f>'[3]29.12.2023'!CN15</f>
        <v>0</v>
      </c>
      <c r="AD17" s="4">
        <f>'[2]Ст-ть '!AI15</f>
        <v>0</v>
      </c>
      <c r="AE17" s="27">
        <f>'[2]Ст-ть '!X15</f>
        <v>0</v>
      </c>
      <c r="AF17" s="4">
        <f>'[2]Ст-ть '!X15*'[2]Ст-ть '!X$6</f>
        <v>0</v>
      </c>
      <c r="AG17" s="26"/>
      <c r="AH17" s="4"/>
      <c r="AI17" s="27">
        <f>'[4]Ст-ть '!C14+'[4]Ст-ть '!U14</f>
        <v>0</v>
      </c>
      <c r="AJ17" s="10">
        <f>'[4]Ст-ть '!W14</f>
        <v>0</v>
      </c>
      <c r="AK17" s="27">
        <f>'[4]Ст-ть '!N14</f>
        <v>0</v>
      </c>
      <c r="AL17" s="4"/>
      <c r="AM17" s="27">
        <f>'[4]Ст-ть '!S14</f>
        <v>0</v>
      </c>
      <c r="AN17" s="4">
        <f>'[4]Ст-ть '!T14</f>
        <v>0</v>
      </c>
      <c r="AO17" s="27">
        <f>'[4]Ст-ть '!D14+'[4]Ст-ть '!K14+'[4]Ст-ть '!N14+'[4]Ст-ть '!Q14+'[4]Ст-ть '!S14</f>
        <v>0</v>
      </c>
      <c r="AP17" s="4">
        <f>'[4]Ст-ть '!I14+'[4]Ст-ть '!M14+'[4]Ст-ть '!O14+'[4]Ст-ть '!P14+'[4]Ст-ть '!R14+'[4]Ст-ть '!T14</f>
        <v>0</v>
      </c>
      <c r="AQ17" s="27">
        <f>'[4]Ст-ть '!N14</f>
        <v>0</v>
      </c>
      <c r="AR17" s="4">
        <f>'[4]Ст-ть '!O14</f>
        <v>0</v>
      </c>
      <c r="AS17" s="27">
        <f>'[4]Ст-ть '!S14</f>
        <v>0</v>
      </c>
      <c r="AT17" s="27">
        <f>'[4]Ст-ть '!T14</f>
        <v>0</v>
      </c>
      <c r="AU17" s="27">
        <f>'[4]Ст-ть '!U14</f>
        <v>0</v>
      </c>
      <c r="AV17" s="4">
        <f>'[4]Ст-ть '!V14</f>
        <v>0</v>
      </c>
      <c r="AW17" s="26"/>
      <c r="AX17" s="4"/>
    </row>
    <row r="18" spans="1:50" s="3" customFormat="1" ht="30" customHeight="1" x14ac:dyDescent="0.25">
      <c r="A18" s="43">
        <v>8</v>
      </c>
      <c r="B18" s="45" t="s">
        <v>52</v>
      </c>
      <c r="C18" s="23" t="s">
        <v>53</v>
      </c>
      <c r="D18" s="9"/>
      <c r="E18" s="9" t="s">
        <v>39</v>
      </c>
      <c r="F18" s="10">
        <f t="shared" si="9"/>
        <v>172542257.91</v>
      </c>
      <c r="G18" s="26"/>
      <c r="H18" s="4"/>
      <c r="I18" s="26"/>
      <c r="J18" s="4"/>
      <c r="K18" s="11">
        <v>2500</v>
      </c>
      <c r="L18" s="11">
        <v>0</v>
      </c>
      <c r="M18" s="11">
        <v>0</v>
      </c>
      <c r="N18" s="10">
        <f t="shared" si="8"/>
        <v>1129950</v>
      </c>
      <c r="O18" s="10"/>
      <c r="P18" s="10">
        <v>1129950</v>
      </c>
      <c r="Q18" s="27">
        <f>'[2]Ст-ть '!C16</f>
        <v>0</v>
      </c>
      <c r="R18" s="10">
        <f t="shared" si="10"/>
        <v>0</v>
      </c>
      <c r="S18" s="27">
        <f>'[2]Ст-ть '!W16+'[2]Ст-ть '!X16</f>
        <v>0</v>
      </c>
      <c r="T18" s="10">
        <f>'[2]Ст-ть '!Y16</f>
        <v>0</v>
      </c>
      <c r="U18" s="27">
        <f>'[2]Ст-ть '!Z16</f>
        <v>0</v>
      </c>
      <c r="V18" s="10">
        <f>'[2]Ст-ть '!AB16</f>
        <v>0</v>
      </c>
      <c r="W18" s="27">
        <f>'[3]29.12.2023'!AW16</f>
        <v>0</v>
      </c>
      <c r="X18" s="4">
        <f>'[2]Ст-ть '!AH16</f>
        <v>0</v>
      </c>
      <c r="Y18" s="27">
        <f>'[2]Ст-ть '!W16</f>
        <v>0</v>
      </c>
      <c r="Z18" s="4">
        <f>'[2]Ст-ть '!W16*'[2]Ст-ть '!W$6</f>
        <v>0</v>
      </c>
      <c r="AA18" s="26"/>
      <c r="AB18" s="4"/>
      <c r="AC18" s="27">
        <f>'[3]29.12.2023'!CN16</f>
        <v>0</v>
      </c>
      <c r="AD18" s="4">
        <f>'[2]Ст-ть '!AI16</f>
        <v>0</v>
      </c>
      <c r="AE18" s="27">
        <f>'[2]Ст-ть '!X16</f>
        <v>0</v>
      </c>
      <c r="AF18" s="4">
        <f>'[2]Ст-ть '!X16*'[2]Ст-ть '!X$6</f>
        <v>0</v>
      </c>
      <c r="AG18" s="26"/>
      <c r="AH18" s="4"/>
      <c r="AI18" s="27">
        <f>'[4]Ст-ть '!C15+'[4]Ст-ть '!U15</f>
        <v>3170</v>
      </c>
      <c r="AJ18" s="10">
        <f>'[4]Ст-ть '!W15</f>
        <v>171412307.91</v>
      </c>
      <c r="AK18" s="27">
        <f>'[4]Ст-ть '!N15</f>
        <v>0</v>
      </c>
      <c r="AL18" s="4"/>
      <c r="AM18" s="27">
        <f>'[4]Ст-ть '!S15</f>
        <v>2350</v>
      </c>
      <c r="AN18" s="4">
        <f>'[4]Ст-ть '!T15</f>
        <v>109224780.5</v>
      </c>
      <c r="AO18" s="27">
        <f>'[4]Ст-ть '!D15+'[4]Ст-ть '!K15+'[4]Ст-ть '!N15+'[4]Ст-ть '!Q15+'[4]Ст-ть '!S15</f>
        <v>2990</v>
      </c>
      <c r="AP18" s="4">
        <f>'[4]Ст-ть '!I15+'[4]Ст-ть '!M15+'[4]Ст-ть '!O15+'[4]Ст-ть '!P15+'[4]Ст-ть '!R15+'[4]Ст-ть '!T15</f>
        <v>134572987.91</v>
      </c>
      <c r="AQ18" s="27">
        <f>'[4]Ст-ть '!N15</f>
        <v>0</v>
      </c>
      <c r="AR18" s="4">
        <f>'[4]Ст-ть '!O15</f>
        <v>0</v>
      </c>
      <c r="AS18" s="27">
        <f>'[4]Ст-ть '!S15</f>
        <v>2350</v>
      </c>
      <c r="AT18" s="4">
        <f>'[4]Ст-ть '!T15</f>
        <v>109224780.5</v>
      </c>
      <c r="AU18" s="27">
        <f>'[4]Ст-ть '!U15</f>
        <v>180</v>
      </c>
      <c r="AV18" s="4">
        <f>'[4]Ст-ть '!V15</f>
        <v>36839320</v>
      </c>
      <c r="AW18" s="26"/>
      <c r="AX18" s="4"/>
    </row>
    <row r="19" spans="1:50" s="3" customFormat="1" ht="30" customHeight="1" x14ac:dyDescent="0.25">
      <c r="A19" s="43">
        <v>9</v>
      </c>
      <c r="B19" s="45" t="s">
        <v>54</v>
      </c>
      <c r="C19" s="23" t="s">
        <v>55</v>
      </c>
      <c r="D19" s="9"/>
      <c r="E19" s="9" t="s">
        <v>39</v>
      </c>
      <c r="F19" s="10">
        <f t="shared" si="9"/>
        <v>273461538.83999997</v>
      </c>
      <c r="G19" s="26"/>
      <c r="H19" s="4"/>
      <c r="I19" s="26"/>
      <c r="J19" s="4"/>
      <c r="K19" s="11">
        <v>1100</v>
      </c>
      <c r="L19" s="11">
        <v>0</v>
      </c>
      <c r="M19" s="11">
        <v>0</v>
      </c>
      <c r="N19" s="10">
        <f t="shared" si="8"/>
        <v>815859</v>
      </c>
      <c r="O19" s="10"/>
      <c r="P19" s="10">
        <v>815859</v>
      </c>
      <c r="Q19" s="27">
        <f>'[2]Ст-ть '!C17</f>
        <v>0</v>
      </c>
      <c r="R19" s="10">
        <f t="shared" si="10"/>
        <v>0</v>
      </c>
      <c r="S19" s="27">
        <f>'[2]Ст-ть '!W17+'[2]Ст-ть '!X17</f>
        <v>0</v>
      </c>
      <c r="T19" s="10">
        <f>'[2]Ст-ть '!Y17</f>
        <v>0</v>
      </c>
      <c r="U19" s="27">
        <f>'[2]Ст-ть '!Z17</f>
        <v>0</v>
      </c>
      <c r="V19" s="10">
        <f>'[2]Ст-ть '!AB17</f>
        <v>0</v>
      </c>
      <c r="W19" s="27">
        <f>'[3]29.12.2023'!AW17</f>
        <v>0</v>
      </c>
      <c r="X19" s="4">
        <f>'[2]Ст-ть '!AH17</f>
        <v>0</v>
      </c>
      <c r="Y19" s="27">
        <f>'[2]Ст-ть '!W17</f>
        <v>0</v>
      </c>
      <c r="Z19" s="4">
        <f>'[2]Ст-ть '!W17*'[2]Ст-ть '!W$6</f>
        <v>0</v>
      </c>
      <c r="AA19" s="26"/>
      <c r="AB19" s="4"/>
      <c r="AC19" s="27">
        <f>'[3]29.12.2023'!CN17</f>
        <v>0</v>
      </c>
      <c r="AD19" s="4">
        <f>'[2]Ст-ть '!AI17</f>
        <v>0</v>
      </c>
      <c r="AE19" s="27">
        <f>'[2]Ст-ть '!X17</f>
        <v>0</v>
      </c>
      <c r="AF19" s="4">
        <f>'[2]Ст-ть '!X17*'[2]Ст-ть '!X$6</f>
        <v>0</v>
      </c>
      <c r="AG19" s="26"/>
      <c r="AH19" s="4"/>
      <c r="AI19" s="27">
        <f>'[4]Ст-ть '!C16+'[4]Ст-ть '!U16</f>
        <v>6079</v>
      </c>
      <c r="AJ19" s="10">
        <f>'[4]Ст-ть '!W16</f>
        <v>272645679.83999997</v>
      </c>
      <c r="AK19" s="27">
        <f>'[4]Ст-ть '!N16</f>
        <v>0</v>
      </c>
      <c r="AL19" s="4"/>
      <c r="AM19" s="27">
        <f>'[4]Ст-ть '!S16</f>
        <v>0</v>
      </c>
      <c r="AN19" s="4">
        <f>'[4]Ст-ть '!T16</f>
        <v>0</v>
      </c>
      <c r="AO19" s="27">
        <f>'[4]Ст-ть '!D16+'[4]Ст-ть '!K16+'[4]Ст-ть '!N16+'[4]Ст-ть '!Q16+'[4]Ст-ть '!S16</f>
        <v>6079</v>
      </c>
      <c r="AP19" s="4">
        <f>'[4]Ст-ть '!I16+'[4]Ст-ть '!M16+'[4]Ст-ть '!O16+'[4]Ст-ть '!P16+'[4]Ст-ть '!R16+'[4]Ст-ть '!T16</f>
        <v>272645679.83999997</v>
      </c>
      <c r="AQ19" s="27">
        <f>'[4]Ст-ть '!N16</f>
        <v>0</v>
      </c>
      <c r="AR19" s="4">
        <f>'[4]Ст-ть '!O16</f>
        <v>0</v>
      </c>
      <c r="AS19" s="27">
        <f>'[4]Ст-ть '!S16</f>
        <v>0</v>
      </c>
      <c r="AT19" s="27">
        <f>'[4]Ст-ть '!T16</f>
        <v>0</v>
      </c>
      <c r="AU19" s="27">
        <f>'[4]Ст-ть '!U16</f>
        <v>0</v>
      </c>
      <c r="AV19" s="4">
        <f>'[4]Ст-ть '!V16</f>
        <v>0</v>
      </c>
      <c r="AW19" s="26"/>
      <c r="AX19" s="4"/>
    </row>
    <row r="20" spans="1:50" s="3" customFormat="1" ht="30" customHeight="1" x14ac:dyDescent="0.25">
      <c r="A20" s="43">
        <v>10</v>
      </c>
      <c r="B20" s="45" t="s">
        <v>56</v>
      </c>
      <c r="C20" s="23" t="s">
        <v>57</v>
      </c>
      <c r="D20" s="9"/>
      <c r="E20" s="9" t="s">
        <v>39</v>
      </c>
      <c r="F20" s="10">
        <f t="shared" si="9"/>
        <v>4110850.95</v>
      </c>
      <c r="G20" s="26"/>
      <c r="H20" s="4"/>
      <c r="I20" s="26"/>
      <c r="J20" s="4"/>
      <c r="K20" s="11">
        <v>0</v>
      </c>
      <c r="L20" s="11">
        <v>0</v>
      </c>
      <c r="M20" s="11">
        <v>0</v>
      </c>
      <c r="N20" s="10">
        <f t="shared" si="8"/>
        <v>4110850.95</v>
      </c>
      <c r="O20" s="10"/>
      <c r="P20" s="10">
        <v>4110850.95</v>
      </c>
      <c r="Q20" s="27">
        <f>'[2]Ст-ть '!C18</f>
        <v>0</v>
      </c>
      <c r="R20" s="10">
        <f t="shared" si="10"/>
        <v>0</v>
      </c>
      <c r="S20" s="27">
        <f>'[2]Ст-ть '!W18+'[2]Ст-ть '!X18</f>
        <v>0</v>
      </c>
      <c r="T20" s="10">
        <f>'[2]Ст-ть '!Y18</f>
        <v>0</v>
      </c>
      <c r="U20" s="27">
        <f>'[2]Ст-ть '!Z18</f>
        <v>0</v>
      </c>
      <c r="V20" s="10">
        <f>'[2]Ст-ть '!AB18</f>
        <v>0</v>
      </c>
      <c r="W20" s="27">
        <f>'[3]29.12.2023'!AW18</f>
        <v>0</v>
      </c>
      <c r="X20" s="4">
        <f>'[2]Ст-ть '!AH18</f>
        <v>0</v>
      </c>
      <c r="Y20" s="27">
        <f>'[2]Ст-ть '!W18</f>
        <v>0</v>
      </c>
      <c r="Z20" s="4">
        <f>'[2]Ст-ть '!W18*'[2]Ст-ть '!W$6</f>
        <v>0</v>
      </c>
      <c r="AA20" s="26"/>
      <c r="AB20" s="4"/>
      <c r="AC20" s="27">
        <f>'[3]29.12.2023'!CN18</f>
        <v>0</v>
      </c>
      <c r="AD20" s="4">
        <f>'[2]Ст-ть '!AI18</f>
        <v>0</v>
      </c>
      <c r="AE20" s="27">
        <f>'[2]Ст-ть '!X18</f>
        <v>0</v>
      </c>
      <c r="AF20" s="4">
        <f>'[2]Ст-ть '!X18*'[2]Ст-ть '!X$6</f>
        <v>0</v>
      </c>
      <c r="AG20" s="26"/>
      <c r="AH20" s="4"/>
      <c r="AI20" s="27">
        <f>'[4]Ст-ть '!C17+'[4]Ст-ть '!U17</f>
        <v>0</v>
      </c>
      <c r="AJ20" s="10">
        <f>'[4]Ст-ть '!W17</f>
        <v>0</v>
      </c>
      <c r="AK20" s="27">
        <f>'[4]Ст-ть '!N17</f>
        <v>0</v>
      </c>
      <c r="AL20" s="4"/>
      <c r="AM20" s="27">
        <f>'[4]Ст-ть '!S17</f>
        <v>0</v>
      </c>
      <c r="AN20" s="4">
        <f>'[4]Ст-ть '!T17</f>
        <v>0</v>
      </c>
      <c r="AO20" s="27">
        <f>'[4]Ст-ть '!D17+'[4]Ст-ть '!K17+'[4]Ст-ть '!N17+'[4]Ст-ть '!Q17+'[4]Ст-ть '!S17</f>
        <v>0</v>
      </c>
      <c r="AP20" s="4">
        <f>'[4]Ст-ть '!I17+'[4]Ст-ть '!M17+'[4]Ст-ть '!O17+'[4]Ст-ть '!P17+'[4]Ст-ть '!R17+'[4]Ст-ть '!T17</f>
        <v>0</v>
      </c>
      <c r="AQ20" s="27">
        <f>'[4]Ст-ть '!N17</f>
        <v>0</v>
      </c>
      <c r="AR20" s="4">
        <f>'[4]Ст-ть '!O17</f>
        <v>0</v>
      </c>
      <c r="AS20" s="27">
        <f>'[4]Ст-ть '!S17</f>
        <v>0</v>
      </c>
      <c r="AT20" s="27">
        <f>'[4]Ст-ть '!T17</f>
        <v>0</v>
      </c>
      <c r="AU20" s="27">
        <f>'[4]Ст-ть '!U17</f>
        <v>0</v>
      </c>
      <c r="AV20" s="4">
        <f>'[4]Ст-ть '!V17</f>
        <v>0</v>
      </c>
      <c r="AW20" s="26"/>
      <c r="AX20" s="4"/>
    </row>
    <row r="21" spans="1:50" s="3" customFormat="1" x14ac:dyDescent="0.25">
      <c r="A21" s="46"/>
      <c r="B21" s="44" t="s">
        <v>58</v>
      </c>
      <c r="C21" s="22"/>
      <c r="D21" s="9"/>
      <c r="E21" s="9"/>
      <c r="F21" s="10">
        <f t="shared" si="9"/>
        <v>0</v>
      </c>
      <c r="G21" s="26"/>
      <c r="H21" s="4"/>
      <c r="I21" s="26"/>
      <c r="J21" s="4"/>
      <c r="K21" s="11">
        <v>0</v>
      </c>
      <c r="L21" s="11">
        <v>0</v>
      </c>
      <c r="M21" s="11">
        <v>0</v>
      </c>
      <c r="N21" s="10">
        <f t="shared" si="8"/>
        <v>0</v>
      </c>
      <c r="O21" s="10"/>
      <c r="P21" s="10">
        <v>0</v>
      </c>
      <c r="Q21" s="27">
        <f>'[2]Ст-ть '!C19</f>
        <v>0</v>
      </c>
      <c r="R21" s="10">
        <f t="shared" si="10"/>
        <v>0</v>
      </c>
      <c r="S21" s="27">
        <f>'[2]Ст-ть '!W19+'[2]Ст-ть '!X19</f>
        <v>0</v>
      </c>
      <c r="T21" s="10">
        <f>'[2]Ст-ть '!Y19</f>
        <v>0</v>
      </c>
      <c r="U21" s="27">
        <f>'[2]Ст-ть '!Z19</f>
        <v>0</v>
      </c>
      <c r="V21" s="10">
        <f>'[2]Ст-ть '!AB19</f>
        <v>0</v>
      </c>
      <c r="W21" s="27">
        <f>'[3]29.12.2023'!AW19</f>
        <v>0</v>
      </c>
      <c r="X21" s="4">
        <f>'[2]Ст-ть '!AH19</f>
        <v>0</v>
      </c>
      <c r="Y21" s="27">
        <f>'[2]Ст-ть '!W19</f>
        <v>0</v>
      </c>
      <c r="Z21" s="4">
        <f>'[2]Ст-ть '!W19*'[2]Ст-ть '!W$6</f>
        <v>0</v>
      </c>
      <c r="AA21" s="26"/>
      <c r="AB21" s="4"/>
      <c r="AC21" s="27">
        <f>'[3]29.12.2023'!CN19</f>
        <v>0</v>
      </c>
      <c r="AD21" s="4">
        <f>'[2]Ст-ть '!AI19</f>
        <v>0</v>
      </c>
      <c r="AE21" s="27">
        <f>'[2]Ст-ть '!X19</f>
        <v>0</v>
      </c>
      <c r="AF21" s="4">
        <f>'[2]Ст-ть '!X19*'[2]Ст-ть '!X$6</f>
        <v>0</v>
      </c>
      <c r="AG21" s="26"/>
      <c r="AH21" s="4"/>
      <c r="AI21" s="27">
        <f>'[4]Ст-ть '!C18+'[4]Ст-ть '!U18</f>
        <v>0</v>
      </c>
      <c r="AJ21" s="10">
        <f>'[4]Ст-ть '!W18</f>
        <v>0</v>
      </c>
      <c r="AK21" s="27">
        <f>'[4]Ст-ть '!N18</f>
        <v>0</v>
      </c>
      <c r="AL21" s="4"/>
      <c r="AM21" s="27">
        <f>'[4]Ст-ть '!S18</f>
        <v>0</v>
      </c>
      <c r="AN21" s="4">
        <f>'[4]Ст-ть '!T18</f>
        <v>0</v>
      </c>
      <c r="AO21" s="27">
        <f>'[4]Ст-ть '!D18+'[4]Ст-ть '!K18+'[4]Ст-ть '!N18+'[4]Ст-ть '!Q18+'[4]Ст-ть '!S18</f>
        <v>0</v>
      </c>
      <c r="AP21" s="4">
        <f>'[4]Ст-ть '!I18+'[4]Ст-ть '!M18+'[4]Ст-ть '!O18+'[4]Ст-ть '!P18+'[4]Ст-ть '!R18+'[4]Ст-ть '!T18</f>
        <v>0</v>
      </c>
      <c r="AQ21" s="27">
        <f>'[4]Ст-ть '!N18</f>
        <v>0</v>
      </c>
      <c r="AR21" s="4">
        <f>'[4]Ст-ть '!O18</f>
        <v>0</v>
      </c>
      <c r="AS21" s="27">
        <f>'[4]Ст-ть '!S18</f>
        <v>0</v>
      </c>
      <c r="AT21" s="27">
        <f>'[4]Ст-ть '!T18</f>
        <v>0</v>
      </c>
      <c r="AU21" s="27">
        <f>'[4]Ст-ть '!U18</f>
        <v>0</v>
      </c>
      <c r="AV21" s="4">
        <f>'[4]Ст-ть '!V18</f>
        <v>0</v>
      </c>
      <c r="AW21" s="26"/>
      <c r="AX21" s="4"/>
    </row>
    <row r="22" spans="1:50" s="3" customFormat="1" ht="30" customHeight="1" x14ac:dyDescent="0.25">
      <c r="A22" s="43">
        <v>11</v>
      </c>
      <c r="B22" s="45" t="s">
        <v>59</v>
      </c>
      <c r="C22" s="23" t="s">
        <v>60</v>
      </c>
      <c r="D22" s="9"/>
      <c r="E22" s="9" t="s">
        <v>39</v>
      </c>
      <c r="F22" s="10">
        <f t="shared" si="9"/>
        <v>1034831078.8200001</v>
      </c>
      <c r="G22" s="26"/>
      <c r="H22" s="4"/>
      <c r="I22" s="26"/>
      <c r="J22" s="4"/>
      <c r="K22" s="11">
        <v>161565</v>
      </c>
      <c r="L22" s="11">
        <v>45170</v>
      </c>
      <c r="M22" s="11">
        <v>184636</v>
      </c>
      <c r="N22" s="10">
        <f t="shared" si="8"/>
        <v>431462056.25999999</v>
      </c>
      <c r="O22" s="10">
        <v>101903962.16</v>
      </c>
      <c r="P22" s="10">
        <v>329558094.10000002</v>
      </c>
      <c r="Q22" s="27">
        <f>'[2]Ст-ть '!C20</f>
        <v>9390</v>
      </c>
      <c r="R22" s="10">
        <f t="shared" si="10"/>
        <v>233323593.52000001</v>
      </c>
      <c r="S22" s="27">
        <f>'[2]Ст-ть '!W20+'[2]Ст-ть '!X20</f>
        <v>1800</v>
      </c>
      <c r="T22" s="10">
        <f>'[2]Ст-ть '!Y20</f>
        <v>112659804</v>
      </c>
      <c r="U22" s="27">
        <f>'[2]Ст-ть '!Z20</f>
        <v>0</v>
      </c>
      <c r="V22" s="10">
        <f>'[2]Ст-ть '!AB20</f>
        <v>0</v>
      </c>
      <c r="W22" s="27">
        <f>'[3]29.12.2023'!AW20</f>
        <v>7324</v>
      </c>
      <c r="X22" s="4">
        <f>'[2]Ст-ть '!AH20</f>
        <v>200478878.22</v>
      </c>
      <c r="Y22" s="27">
        <f>'[2]Ст-ть '!W20</f>
        <v>1800</v>
      </c>
      <c r="Z22" s="4">
        <f>'[2]Ст-ть '!W20*'[2]Ст-ть '!W$6</f>
        <v>112659804</v>
      </c>
      <c r="AA22" s="26"/>
      <c r="AB22" s="4"/>
      <c r="AC22" s="27">
        <f>'[3]29.12.2023'!CN20</f>
        <v>2066</v>
      </c>
      <c r="AD22" s="4">
        <f>'[2]Ст-ть '!AI20</f>
        <v>32844715.300000001</v>
      </c>
      <c r="AE22" s="27">
        <f>'[2]Ст-ть '!X20</f>
        <v>0</v>
      </c>
      <c r="AF22" s="4">
        <f>'[2]Ст-ть '!X20*'[2]Ст-ть '!X$6</f>
        <v>0</v>
      </c>
      <c r="AG22" s="26"/>
      <c r="AH22" s="4"/>
      <c r="AI22" s="27">
        <f>'[4]Ст-ть '!C19+'[4]Ст-ть '!U19</f>
        <v>14169</v>
      </c>
      <c r="AJ22" s="10">
        <f>'[4]Ст-ть '!W19</f>
        <v>370045429.04000002</v>
      </c>
      <c r="AK22" s="27">
        <f>'[4]Ст-ть '!N19</f>
        <v>0</v>
      </c>
      <c r="AL22" s="4"/>
      <c r="AM22" s="27">
        <f>'[4]Ст-ть '!S19</f>
        <v>0</v>
      </c>
      <c r="AN22" s="4">
        <f>'[4]Ст-ть '!T19</f>
        <v>0</v>
      </c>
      <c r="AO22" s="27">
        <f>'[4]Ст-ть '!D19+'[4]Ст-ть '!K19+'[4]Ст-ть '!N19+'[4]Ст-ть '!Q19+'[4]Ст-ть '!S19</f>
        <v>14134</v>
      </c>
      <c r="AP22" s="4">
        <f>'[4]Ст-ть '!I19+'[4]Ст-ть '!M19+'[4]Ст-ть '!O19+'[4]Ст-ть '!P19+'[4]Ст-ть '!R19+'[4]Ст-ть '!T19</f>
        <v>363648339.04000002</v>
      </c>
      <c r="AQ22" s="27">
        <f>'[4]Ст-ть '!N19</f>
        <v>0</v>
      </c>
      <c r="AR22" s="4">
        <f>'[4]Ст-ть '!O19</f>
        <v>0</v>
      </c>
      <c r="AS22" s="27">
        <f>'[4]Ст-ть '!S19</f>
        <v>0</v>
      </c>
      <c r="AT22" s="27">
        <f>'[4]Ст-ть '!T19</f>
        <v>0</v>
      </c>
      <c r="AU22" s="27">
        <f>'[4]Ст-ть '!U19</f>
        <v>35</v>
      </c>
      <c r="AV22" s="4">
        <f>'[4]Ст-ть '!V19</f>
        <v>6397090</v>
      </c>
      <c r="AW22" s="26"/>
      <c r="AX22" s="4"/>
    </row>
    <row r="23" spans="1:50" s="3" customFormat="1" ht="30" customHeight="1" x14ac:dyDescent="0.25">
      <c r="A23" s="43">
        <f>1+A22</f>
        <v>12</v>
      </c>
      <c r="B23" s="45" t="s">
        <v>61</v>
      </c>
      <c r="C23" s="23" t="s">
        <v>62</v>
      </c>
      <c r="D23" s="9"/>
      <c r="E23" s="9" t="s">
        <v>39</v>
      </c>
      <c r="F23" s="10">
        <f t="shared" si="9"/>
        <v>692968254.69000006</v>
      </c>
      <c r="G23" s="26"/>
      <c r="H23" s="4"/>
      <c r="I23" s="26"/>
      <c r="J23" s="4"/>
      <c r="K23" s="11">
        <v>536</v>
      </c>
      <c r="L23" s="11">
        <v>31024</v>
      </c>
      <c r="M23" s="11">
        <v>588</v>
      </c>
      <c r="N23" s="10">
        <f t="shared" si="8"/>
        <v>45497510.100000001</v>
      </c>
      <c r="O23" s="10"/>
      <c r="P23" s="10">
        <v>45497510.100000001</v>
      </c>
      <c r="Q23" s="27">
        <f>'[2]Ст-ть '!C21</f>
        <v>0</v>
      </c>
      <c r="R23" s="10">
        <f t="shared" si="10"/>
        <v>0</v>
      </c>
      <c r="S23" s="27">
        <f>'[2]Ст-ть '!W21+'[2]Ст-ть '!X21</f>
        <v>0</v>
      </c>
      <c r="T23" s="10">
        <f>'[2]Ст-ть '!Y21</f>
        <v>0</v>
      </c>
      <c r="U23" s="27">
        <f>'[2]Ст-ть '!Z21</f>
        <v>0</v>
      </c>
      <c r="V23" s="10">
        <f>'[2]Ст-ть '!AB21</f>
        <v>0</v>
      </c>
      <c r="W23" s="27">
        <f>'[3]29.12.2023'!AW21</f>
        <v>0</v>
      </c>
      <c r="X23" s="4">
        <f>'[2]Ст-ть '!AH21</f>
        <v>0</v>
      </c>
      <c r="Y23" s="27">
        <f>'[2]Ст-ть '!W21</f>
        <v>0</v>
      </c>
      <c r="Z23" s="4">
        <f>'[2]Ст-ть '!W21*'[2]Ст-ть '!W$6</f>
        <v>0</v>
      </c>
      <c r="AA23" s="26"/>
      <c r="AB23" s="4"/>
      <c r="AC23" s="27">
        <f>'[3]29.12.2023'!CN21</f>
        <v>0</v>
      </c>
      <c r="AD23" s="4">
        <f>'[2]Ст-ть '!AI21</f>
        <v>0</v>
      </c>
      <c r="AE23" s="27">
        <f>'[2]Ст-ть '!X21</f>
        <v>0</v>
      </c>
      <c r="AF23" s="4">
        <f>'[2]Ст-ть '!X21*'[2]Ст-ть '!X$6</f>
        <v>0</v>
      </c>
      <c r="AG23" s="26"/>
      <c r="AH23" s="4"/>
      <c r="AI23" s="27">
        <f>'[4]Ст-ть '!C20+'[4]Ст-ть '!U20</f>
        <v>12916</v>
      </c>
      <c r="AJ23" s="10">
        <f>'[4]Ст-ть '!W20</f>
        <v>647470744.59000003</v>
      </c>
      <c r="AK23" s="27">
        <f>'[4]Ст-ть '!N20</f>
        <v>194</v>
      </c>
      <c r="AL23" s="4">
        <f>'[4]Ст-ть '!O20</f>
        <v>16771755.9</v>
      </c>
      <c r="AM23" s="27">
        <f>'[4]Ст-ть '!S20</f>
        <v>0</v>
      </c>
      <c r="AN23" s="4">
        <f>'[4]Ст-ть '!T20</f>
        <v>0</v>
      </c>
      <c r="AO23" s="27">
        <f>'[4]Ст-ть '!D20+'[4]Ст-ть '!K20+'[4]Ст-ть '!N20+'[4]Ст-ть '!Q20+'[4]Ст-ть '!S20</f>
        <v>12473</v>
      </c>
      <c r="AP23" s="4">
        <f>'[4]Ст-ть '!I20+'[4]Ст-ть '!M20+'[4]Ст-ть '!O20+'[4]Ст-ть '!P20+'[4]Ст-ть '!R20+'[4]Ст-ть '!T20</f>
        <v>556481308.59000003</v>
      </c>
      <c r="AQ23" s="27">
        <f>'[4]Ст-ть '!N20</f>
        <v>194</v>
      </c>
      <c r="AR23" s="4">
        <f>'[4]Ст-ть '!O20</f>
        <v>16771755.9</v>
      </c>
      <c r="AS23" s="27">
        <f>'[4]Ст-ть '!S20</f>
        <v>0</v>
      </c>
      <c r="AT23" s="27">
        <f>'[4]Ст-ть '!T20</f>
        <v>0</v>
      </c>
      <c r="AU23" s="27">
        <f>'[4]Ст-ть '!U20</f>
        <v>443</v>
      </c>
      <c r="AV23" s="4">
        <f>'[4]Ст-ть '!V20</f>
        <v>90989436</v>
      </c>
      <c r="AW23" s="26"/>
      <c r="AX23" s="4"/>
    </row>
    <row r="24" spans="1:50" s="3" customFormat="1" ht="30" customHeight="1" x14ac:dyDescent="0.25">
      <c r="A24" s="43">
        <f t="shared" ref="A24:A48" si="11">1+A23</f>
        <v>13</v>
      </c>
      <c r="B24" s="45" t="s">
        <v>63</v>
      </c>
      <c r="C24" s="23" t="s">
        <v>64</v>
      </c>
      <c r="D24" s="9"/>
      <c r="E24" s="9" t="s">
        <v>39</v>
      </c>
      <c r="F24" s="10">
        <f t="shared" si="9"/>
        <v>176516663.91999999</v>
      </c>
      <c r="G24" s="26"/>
      <c r="H24" s="4"/>
      <c r="I24" s="26"/>
      <c r="J24" s="4"/>
      <c r="K24" s="11">
        <v>10919</v>
      </c>
      <c r="L24" s="11">
        <v>0</v>
      </c>
      <c r="M24" s="11">
        <v>19528</v>
      </c>
      <c r="N24" s="10">
        <f t="shared" si="8"/>
        <v>32304455.969999999</v>
      </c>
      <c r="O24" s="10"/>
      <c r="P24" s="10">
        <v>32304455.969999999</v>
      </c>
      <c r="Q24" s="27">
        <f>'[2]Ст-ть '!C22</f>
        <v>733</v>
      </c>
      <c r="R24" s="10">
        <f t="shared" si="10"/>
        <v>9691286.5700000003</v>
      </c>
      <c r="S24" s="27">
        <f>'[2]Ст-ть '!W22+'[2]Ст-ть '!X22</f>
        <v>0</v>
      </c>
      <c r="T24" s="10">
        <f>'[2]Ст-ть '!Y22</f>
        <v>0</v>
      </c>
      <c r="U24" s="27">
        <f>'[2]Ст-ть '!Z22</f>
        <v>0</v>
      </c>
      <c r="V24" s="10">
        <f>'[2]Ст-ть '!AB22</f>
        <v>0</v>
      </c>
      <c r="W24" s="27">
        <f>'[3]29.12.2023'!AW22</f>
        <v>733</v>
      </c>
      <c r="X24" s="4">
        <f>'[2]Ст-ть '!AH22</f>
        <v>9691286.5700000003</v>
      </c>
      <c r="Y24" s="27">
        <f>'[2]Ст-ть '!W22</f>
        <v>0</v>
      </c>
      <c r="Z24" s="4">
        <f>'[2]Ст-ть '!W22*'[2]Ст-ть '!W$6</f>
        <v>0</v>
      </c>
      <c r="AA24" s="26"/>
      <c r="AB24" s="4"/>
      <c r="AC24" s="27">
        <f>'[3]29.12.2023'!CN22</f>
        <v>0</v>
      </c>
      <c r="AD24" s="4">
        <f>'[2]Ст-ть '!AI22</f>
        <v>0</v>
      </c>
      <c r="AE24" s="27">
        <f>'[2]Ст-ть '!X22</f>
        <v>0</v>
      </c>
      <c r="AF24" s="4">
        <f>'[2]Ст-ть '!X22*'[2]Ст-ть '!X$6</f>
        <v>0</v>
      </c>
      <c r="AG24" s="26"/>
      <c r="AH24" s="4"/>
      <c r="AI24" s="27">
        <f>'[4]Ст-ть '!C21+'[4]Ст-ть '!U21</f>
        <v>3802</v>
      </c>
      <c r="AJ24" s="10">
        <f>'[4]Ст-ть '!W21</f>
        <v>134520921.38</v>
      </c>
      <c r="AK24" s="27">
        <f>'[4]Ст-ть '!N21</f>
        <v>0</v>
      </c>
      <c r="AL24" s="4">
        <f>'[4]Ст-ть '!O21</f>
        <v>0</v>
      </c>
      <c r="AM24" s="27">
        <f>'[4]Ст-ть '!S21</f>
        <v>0</v>
      </c>
      <c r="AN24" s="4">
        <f>'[4]Ст-ть '!T21</f>
        <v>0</v>
      </c>
      <c r="AO24" s="27">
        <f>'[4]Ст-ть '!D21+'[4]Ст-ть '!K21+'[4]Ст-ть '!N21+'[4]Ст-ть '!Q21+'[4]Ст-ть '!S21</f>
        <v>3802</v>
      </c>
      <c r="AP24" s="4">
        <f>'[4]Ст-ть '!I21+'[4]Ст-ть '!M21+'[4]Ст-ть '!O21+'[4]Ст-ть '!P21+'[4]Ст-ть '!R21+'[4]Ст-ть '!T21</f>
        <v>134520921.38</v>
      </c>
      <c r="AQ24" s="27">
        <f>'[4]Ст-ть '!N21</f>
        <v>0</v>
      </c>
      <c r="AR24" s="4">
        <f>'[4]Ст-ть '!O21</f>
        <v>0</v>
      </c>
      <c r="AS24" s="27">
        <f>'[4]Ст-ть '!S21</f>
        <v>0</v>
      </c>
      <c r="AT24" s="27">
        <f>'[4]Ст-ть '!T21</f>
        <v>0</v>
      </c>
      <c r="AU24" s="27">
        <f>'[4]Ст-ть '!U21</f>
        <v>0</v>
      </c>
      <c r="AV24" s="4">
        <f>'[4]Ст-ть '!V21</f>
        <v>0</v>
      </c>
      <c r="AW24" s="26"/>
      <c r="AX24" s="4"/>
    </row>
    <row r="25" spans="1:50" s="3" customFormat="1" ht="30" customHeight="1" x14ac:dyDescent="0.25">
      <c r="A25" s="43">
        <f t="shared" si="11"/>
        <v>14</v>
      </c>
      <c r="B25" s="45" t="s">
        <v>65</v>
      </c>
      <c r="C25" s="23" t="s">
        <v>66</v>
      </c>
      <c r="D25" s="9"/>
      <c r="E25" s="9" t="s">
        <v>39</v>
      </c>
      <c r="F25" s="10">
        <f t="shared" si="9"/>
        <v>522192707.26999998</v>
      </c>
      <c r="G25" s="26"/>
      <c r="H25" s="4"/>
      <c r="I25" s="26"/>
      <c r="J25" s="4"/>
      <c r="K25" s="11">
        <v>158017</v>
      </c>
      <c r="L25" s="11">
        <v>27170</v>
      </c>
      <c r="M25" s="11">
        <v>68789</v>
      </c>
      <c r="N25" s="10">
        <f t="shared" si="8"/>
        <v>308516030.81</v>
      </c>
      <c r="O25" s="10">
        <v>94727082.450000003</v>
      </c>
      <c r="P25" s="10">
        <v>213788948.36000001</v>
      </c>
      <c r="Q25" s="27">
        <f>'[2]Ст-ть '!C23</f>
        <v>3030</v>
      </c>
      <c r="R25" s="10">
        <f t="shared" si="10"/>
        <v>76615065.819999993</v>
      </c>
      <c r="S25" s="27">
        <f>'[2]Ст-ть '!W23+'[2]Ст-ть '!X23</f>
        <v>730</v>
      </c>
      <c r="T25" s="10">
        <f>'[2]Ст-ть '!Y23</f>
        <v>45689809.399999999</v>
      </c>
      <c r="U25" s="27">
        <f>'[2]Ст-ть '!Z23</f>
        <v>0</v>
      </c>
      <c r="V25" s="10">
        <f>'[2]Ст-ть '!AB23</f>
        <v>0</v>
      </c>
      <c r="W25" s="27">
        <f>'[3]29.12.2023'!AW23</f>
        <v>1630</v>
      </c>
      <c r="X25" s="4">
        <f>'[2]Ст-ть '!AH23</f>
        <v>57790996.689999998</v>
      </c>
      <c r="Y25" s="27">
        <f>'[2]Ст-ть '!W23</f>
        <v>730</v>
      </c>
      <c r="Z25" s="4">
        <f>'[2]Ст-ть '!W23*'[2]Ст-ть '!W$6</f>
        <v>45689809.399999999</v>
      </c>
      <c r="AA25" s="26"/>
      <c r="AB25" s="4"/>
      <c r="AC25" s="27">
        <f>'[3]29.12.2023'!CN23</f>
        <v>1400</v>
      </c>
      <c r="AD25" s="4">
        <f>'[2]Ст-ть '!AI23</f>
        <v>18824069.129999999</v>
      </c>
      <c r="AE25" s="27">
        <f>'[2]Ст-ть '!X23</f>
        <v>0</v>
      </c>
      <c r="AF25" s="4">
        <f>'[2]Ст-ть '!X23*'[2]Ст-ть '!X$6</f>
        <v>0</v>
      </c>
      <c r="AG25" s="26"/>
      <c r="AH25" s="4"/>
      <c r="AI25" s="27">
        <f>'[4]Ст-ть '!C22+'[4]Ст-ть '!U22</f>
        <v>6633</v>
      </c>
      <c r="AJ25" s="10">
        <f>'[4]Ст-ть '!W22</f>
        <v>137061610.63999999</v>
      </c>
      <c r="AK25" s="27">
        <f>'[4]Ст-ть '!N22</f>
        <v>0</v>
      </c>
      <c r="AL25" s="4">
        <f>'[4]Ст-ть '!O22</f>
        <v>0</v>
      </c>
      <c r="AM25" s="27">
        <f>'[4]Ст-ть '!S22</f>
        <v>0</v>
      </c>
      <c r="AN25" s="4">
        <f>'[4]Ст-ть '!T22</f>
        <v>0</v>
      </c>
      <c r="AO25" s="27">
        <f>'[4]Ст-ть '!D22+'[4]Ст-ть '!K22+'[4]Ст-ть '!N22+'[4]Ст-ть '!Q22+'[4]Ст-ть '!S22</f>
        <v>6633</v>
      </c>
      <c r="AP25" s="4">
        <f>'[4]Ст-ть '!I22+'[4]Ст-ть '!M22+'[4]Ст-ть '!O22+'[4]Ст-ть '!P22+'[4]Ст-ть '!R22+'[4]Ст-ть '!T22</f>
        <v>137061610.63999999</v>
      </c>
      <c r="AQ25" s="27">
        <f>'[4]Ст-ть '!N22</f>
        <v>0</v>
      </c>
      <c r="AR25" s="4">
        <f>'[4]Ст-ть '!O22</f>
        <v>0</v>
      </c>
      <c r="AS25" s="27">
        <f>'[4]Ст-ть '!S22</f>
        <v>0</v>
      </c>
      <c r="AT25" s="27">
        <f>'[4]Ст-ть '!T22</f>
        <v>0</v>
      </c>
      <c r="AU25" s="27">
        <f>'[4]Ст-ть '!U22</f>
        <v>0</v>
      </c>
      <c r="AV25" s="4">
        <f>'[4]Ст-ть '!V22</f>
        <v>0</v>
      </c>
      <c r="AW25" s="26"/>
      <c r="AX25" s="4"/>
    </row>
    <row r="26" spans="1:50" s="3" customFormat="1" ht="30" customHeight="1" x14ac:dyDescent="0.25">
      <c r="A26" s="43">
        <f t="shared" si="11"/>
        <v>15</v>
      </c>
      <c r="B26" s="45" t="s">
        <v>67</v>
      </c>
      <c r="C26" s="23" t="s">
        <v>68</v>
      </c>
      <c r="D26" s="9"/>
      <c r="E26" s="9" t="s">
        <v>39</v>
      </c>
      <c r="F26" s="10">
        <f t="shared" si="9"/>
        <v>931473927.05999994</v>
      </c>
      <c r="G26" s="26"/>
      <c r="H26" s="4"/>
      <c r="I26" s="26"/>
      <c r="J26" s="4"/>
      <c r="K26" s="11">
        <v>170379</v>
      </c>
      <c r="L26" s="11">
        <v>31253</v>
      </c>
      <c r="M26" s="11">
        <v>68888</v>
      </c>
      <c r="N26" s="10">
        <f t="shared" si="8"/>
        <v>258259395.47999999</v>
      </c>
      <c r="O26" s="10">
        <v>72792229.650000006</v>
      </c>
      <c r="P26" s="10">
        <v>185467165.83000001</v>
      </c>
      <c r="Q26" s="27">
        <f>'[2]Ст-ть '!C24</f>
        <v>2488</v>
      </c>
      <c r="R26" s="10">
        <f t="shared" si="10"/>
        <v>29964212.850000001</v>
      </c>
      <c r="S26" s="27">
        <f>'[2]Ст-ть '!W24+'[2]Ст-ть '!X24</f>
        <v>0</v>
      </c>
      <c r="T26" s="10">
        <f>'[2]Ст-ть '!Y24</f>
        <v>0</v>
      </c>
      <c r="U26" s="27">
        <f>'[2]Ст-ть '!Z24</f>
        <v>0</v>
      </c>
      <c r="V26" s="10">
        <f>'[2]Ст-ть '!AB24</f>
        <v>0</v>
      </c>
      <c r="W26" s="27">
        <f>'[3]29.12.2023'!AW24</f>
        <v>1766</v>
      </c>
      <c r="X26" s="4">
        <f>'[2]Ст-ть '!AH24</f>
        <v>21268810.25</v>
      </c>
      <c r="Y26" s="27">
        <f>'[2]Ст-ть '!W24</f>
        <v>0</v>
      </c>
      <c r="Z26" s="4">
        <f>'[2]Ст-ть '!W24*'[2]Ст-ть '!W$6</f>
        <v>0</v>
      </c>
      <c r="AA26" s="26"/>
      <c r="AB26" s="4"/>
      <c r="AC26" s="27">
        <f>'[3]29.12.2023'!CN24</f>
        <v>722</v>
      </c>
      <c r="AD26" s="4">
        <f>'[2]Ст-ть '!AI24</f>
        <v>8695402.5999999996</v>
      </c>
      <c r="AE26" s="27">
        <f>'[2]Ст-ть '!X24</f>
        <v>0</v>
      </c>
      <c r="AF26" s="4">
        <f>'[2]Ст-ть '!X24*'[2]Ст-ть '!X$6</f>
        <v>0</v>
      </c>
      <c r="AG26" s="26"/>
      <c r="AH26" s="4"/>
      <c r="AI26" s="27">
        <f>'[4]Ст-ть '!C23+'[4]Ст-ть '!U23</f>
        <v>10156</v>
      </c>
      <c r="AJ26" s="10">
        <f>'[4]Ст-ть '!W23</f>
        <v>643250318.73000002</v>
      </c>
      <c r="AK26" s="27">
        <f>'[4]Ст-ть '!N23</f>
        <v>0</v>
      </c>
      <c r="AL26" s="4">
        <f>'[4]Ст-ть '!O23</f>
        <v>0</v>
      </c>
      <c r="AM26" s="27">
        <f>'[4]Ст-ть '!S23</f>
        <v>360</v>
      </c>
      <c r="AN26" s="4">
        <f>'[4]Ст-ть '!T23</f>
        <v>16732306.800000001</v>
      </c>
      <c r="AO26" s="27">
        <f>'[4]Ст-ть '!D23+'[4]Ст-ть '!K23+'[4]Ст-ть '!N23+'[4]Ст-ть '!Q23+'[4]Ст-ть '!S23</f>
        <v>8845</v>
      </c>
      <c r="AP26" s="4">
        <f>'[4]Ст-ть '!I23+'[4]Ст-ть '!M23+'[4]Ст-ть '!O23+'[4]Ст-ть '!P23+'[4]Ст-ть '!R23+'[4]Ст-ть '!T23</f>
        <v>383705404.73000002</v>
      </c>
      <c r="AQ26" s="27">
        <f>'[4]Ст-ть '!N23</f>
        <v>0</v>
      </c>
      <c r="AR26" s="4">
        <f>'[4]Ст-ть '!O23</f>
        <v>0</v>
      </c>
      <c r="AS26" s="27">
        <f>'[4]Ст-ть '!S23</f>
        <v>360</v>
      </c>
      <c r="AT26" s="4">
        <f>'[4]Ст-ть '!T23</f>
        <v>16732306.800000001</v>
      </c>
      <c r="AU26" s="27">
        <f>'[4]Ст-ть '!U23</f>
        <v>1311</v>
      </c>
      <c r="AV26" s="4">
        <f>'[4]Ст-ть '!V23</f>
        <v>259544914</v>
      </c>
      <c r="AW26" s="26"/>
      <c r="AX26" s="4"/>
    </row>
    <row r="27" spans="1:50" s="3" customFormat="1" ht="30" customHeight="1" x14ac:dyDescent="0.25">
      <c r="A27" s="43">
        <f t="shared" si="11"/>
        <v>16</v>
      </c>
      <c r="B27" s="45" t="s">
        <v>69</v>
      </c>
      <c r="C27" s="23" t="s">
        <v>70</v>
      </c>
      <c r="D27" s="9"/>
      <c r="E27" s="9" t="s">
        <v>39</v>
      </c>
      <c r="F27" s="10">
        <f t="shared" si="9"/>
        <v>311083879.26999998</v>
      </c>
      <c r="G27" s="26"/>
      <c r="H27" s="4"/>
      <c r="I27" s="26"/>
      <c r="J27" s="4"/>
      <c r="K27" s="11">
        <v>20317</v>
      </c>
      <c r="L27" s="11">
        <v>6988</v>
      </c>
      <c r="M27" s="11">
        <v>25742</v>
      </c>
      <c r="N27" s="10">
        <f t="shared" si="8"/>
        <v>126708221.37</v>
      </c>
      <c r="O27" s="10">
        <v>16403699.16</v>
      </c>
      <c r="P27" s="10">
        <v>110304522.20999999</v>
      </c>
      <c r="Q27" s="27">
        <f>'[2]Ст-ть '!C25</f>
        <v>1028</v>
      </c>
      <c r="R27" s="10">
        <f t="shared" si="10"/>
        <v>69609183.269999996</v>
      </c>
      <c r="S27" s="27">
        <f>'[2]Ст-ть '!W25+'[2]Ст-ть '!X25</f>
        <v>0</v>
      </c>
      <c r="T27" s="10">
        <f>'[2]Ст-ть '!Y25</f>
        <v>0</v>
      </c>
      <c r="U27" s="27">
        <f>'[2]Ст-ть '!Z25</f>
        <v>0</v>
      </c>
      <c r="V27" s="10">
        <f>'[2]Ст-ть '!AB25</f>
        <v>0</v>
      </c>
      <c r="W27" s="27">
        <f>'[3]29.12.2023'!AW25</f>
        <v>1028</v>
      </c>
      <c r="X27" s="4">
        <f>'[2]Ст-ть '!AH25</f>
        <v>69609183.269999996</v>
      </c>
      <c r="Y27" s="27">
        <f>'[2]Ст-ть '!W25</f>
        <v>0</v>
      </c>
      <c r="Z27" s="4">
        <f>'[2]Ст-ть '!W25*'[2]Ст-ть '!W$6</f>
        <v>0</v>
      </c>
      <c r="AA27" s="26"/>
      <c r="AB27" s="4"/>
      <c r="AC27" s="27">
        <f>'[3]29.12.2023'!CN25</f>
        <v>0</v>
      </c>
      <c r="AD27" s="4">
        <f>'[2]Ст-ть '!AI25</f>
        <v>0</v>
      </c>
      <c r="AE27" s="27">
        <f>'[2]Ст-ть '!X25</f>
        <v>0</v>
      </c>
      <c r="AF27" s="4">
        <f>'[2]Ст-ть '!X25*'[2]Ст-ть '!X$6</f>
        <v>0</v>
      </c>
      <c r="AG27" s="26"/>
      <c r="AH27" s="4"/>
      <c r="AI27" s="27">
        <f>'[4]Ст-ть '!C24+'[4]Ст-ть '!U24</f>
        <v>2150</v>
      </c>
      <c r="AJ27" s="10">
        <f>'[4]Ст-ть '!W24</f>
        <v>114766474.63</v>
      </c>
      <c r="AK27" s="27">
        <f>'[4]Ст-ть '!N24</f>
        <v>0</v>
      </c>
      <c r="AL27" s="4">
        <f>'[4]Ст-ть '!O24</f>
        <v>0</v>
      </c>
      <c r="AM27" s="27">
        <f>'[4]Ст-ть '!S24</f>
        <v>0</v>
      </c>
      <c r="AN27" s="4">
        <f>'[4]Ст-ть '!T24</f>
        <v>0</v>
      </c>
      <c r="AO27" s="27">
        <f>'[4]Ст-ть '!D24+'[4]Ст-ть '!K24+'[4]Ст-ть '!N24+'[4]Ст-ть '!Q24+'[4]Ст-ть '!S24</f>
        <v>2150</v>
      </c>
      <c r="AP27" s="4">
        <f>'[4]Ст-ть '!I24+'[4]Ст-ть '!M24+'[4]Ст-ть '!O24+'[4]Ст-ть '!P24+'[4]Ст-ть '!R24+'[4]Ст-ть '!T24</f>
        <v>114766474.63</v>
      </c>
      <c r="AQ27" s="27">
        <f>'[4]Ст-ть '!N24</f>
        <v>0</v>
      </c>
      <c r="AR27" s="4">
        <f>'[4]Ст-ть '!O24</f>
        <v>0</v>
      </c>
      <c r="AS27" s="27">
        <f>'[4]Ст-ть '!S24</f>
        <v>0</v>
      </c>
      <c r="AT27" s="27">
        <f>'[4]Ст-ть '!T24</f>
        <v>0</v>
      </c>
      <c r="AU27" s="27">
        <f>'[4]Ст-ть '!U24</f>
        <v>0</v>
      </c>
      <c r="AV27" s="4">
        <f>'[4]Ст-ть '!V24</f>
        <v>0</v>
      </c>
      <c r="AW27" s="26"/>
      <c r="AX27" s="4"/>
    </row>
    <row r="28" spans="1:50" s="3" customFormat="1" ht="30" customHeight="1" x14ac:dyDescent="0.25">
      <c r="A28" s="43">
        <f t="shared" si="11"/>
        <v>17</v>
      </c>
      <c r="B28" s="45" t="s">
        <v>71</v>
      </c>
      <c r="C28" s="23" t="s">
        <v>72</v>
      </c>
      <c r="D28" s="9"/>
      <c r="E28" s="9" t="s">
        <v>39</v>
      </c>
      <c r="F28" s="10">
        <f t="shared" si="9"/>
        <v>27932546.170000002</v>
      </c>
      <c r="G28" s="26"/>
      <c r="H28" s="4"/>
      <c r="I28" s="26"/>
      <c r="J28" s="4"/>
      <c r="K28" s="11">
        <v>5500</v>
      </c>
      <c r="L28" s="11">
        <v>3470</v>
      </c>
      <c r="M28" s="11">
        <v>17100</v>
      </c>
      <c r="N28" s="10">
        <f t="shared" si="8"/>
        <v>27932546.170000002</v>
      </c>
      <c r="O28" s="10"/>
      <c r="P28" s="10">
        <v>27932546.170000002</v>
      </c>
      <c r="Q28" s="27">
        <f>'[2]Ст-ть '!C26</f>
        <v>0</v>
      </c>
      <c r="R28" s="10">
        <f t="shared" si="10"/>
        <v>0</v>
      </c>
      <c r="S28" s="27">
        <f>'[2]Ст-ть '!W26+'[2]Ст-ть '!X26</f>
        <v>0</v>
      </c>
      <c r="T28" s="10">
        <f>'[2]Ст-ть '!Y26</f>
        <v>0</v>
      </c>
      <c r="U28" s="27">
        <f>'[2]Ст-ть '!Z26</f>
        <v>0</v>
      </c>
      <c r="V28" s="10">
        <f>'[2]Ст-ть '!AB26</f>
        <v>0</v>
      </c>
      <c r="W28" s="27">
        <f>'[3]29.12.2023'!AW26</f>
        <v>0</v>
      </c>
      <c r="X28" s="4">
        <f>'[2]Ст-ть '!AH26</f>
        <v>0</v>
      </c>
      <c r="Y28" s="27">
        <f>'[2]Ст-ть '!W26</f>
        <v>0</v>
      </c>
      <c r="Z28" s="4">
        <f>'[2]Ст-ть '!W26*'[2]Ст-ть '!W$6</f>
        <v>0</v>
      </c>
      <c r="AA28" s="26"/>
      <c r="AB28" s="4"/>
      <c r="AC28" s="27">
        <f>'[3]29.12.2023'!CN26</f>
        <v>0</v>
      </c>
      <c r="AD28" s="4">
        <f>'[2]Ст-ть '!AI26</f>
        <v>0</v>
      </c>
      <c r="AE28" s="27">
        <f>'[2]Ст-ть '!X26</f>
        <v>0</v>
      </c>
      <c r="AF28" s="4">
        <f>'[2]Ст-ть '!X26*'[2]Ст-ть '!X$6</f>
        <v>0</v>
      </c>
      <c r="AG28" s="26"/>
      <c r="AH28" s="4"/>
      <c r="AI28" s="27">
        <f>'[4]Ст-ть '!C25+'[4]Ст-ть '!U25</f>
        <v>0</v>
      </c>
      <c r="AJ28" s="10">
        <f>'[4]Ст-ть '!W25</f>
        <v>0</v>
      </c>
      <c r="AK28" s="27">
        <f>'[4]Ст-ть '!N25</f>
        <v>0</v>
      </c>
      <c r="AL28" s="4">
        <f>'[4]Ст-ть '!O25</f>
        <v>0</v>
      </c>
      <c r="AM28" s="27">
        <f>'[4]Ст-ть '!S25</f>
        <v>0</v>
      </c>
      <c r="AN28" s="4">
        <f>'[4]Ст-ть '!T25</f>
        <v>0</v>
      </c>
      <c r="AO28" s="27">
        <f>'[4]Ст-ть '!D25+'[4]Ст-ть '!K25+'[4]Ст-ть '!N25+'[4]Ст-ть '!Q25+'[4]Ст-ть '!S25</f>
        <v>0</v>
      </c>
      <c r="AP28" s="4">
        <f>'[4]Ст-ть '!I25+'[4]Ст-ть '!M25+'[4]Ст-ть '!O25+'[4]Ст-ть '!P25+'[4]Ст-ть '!R25+'[4]Ст-ть '!T25</f>
        <v>0</v>
      </c>
      <c r="AQ28" s="27">
        <f>'[4]Ст-ть '!N25</f>
        <v>0</v>
      </c>
      <c r="AR28" s="4">
        <f>'[4]Ст-ть '!O25</f>
        <v>0</v>
      </c>
      <c r="AS28" s="27">
        <f>'[4]Ст-ть '!S25</f>
        <v>0</v>
      </c>
      <c r="AT28" s="27">
        <f>'[4]Ст-ть '!T25</f>
        <v>0</v>
      </c>
      <c r="AU28" s="27">
        <f>'[4]Ст-ть '!U25</f>
        <v>0</v>
      </c>
      <c r="AV28" s="4">
        <f>'[4]Ст-ть '!V25</f>
        <v>0</v>
      </c>
      <c r="AW28" s="26"/>
      <c r="AX28" s="4"/>
    </row>
    <row r="29" spans="1:50" s="3" customFormat="1" ht="30" customHeight="1" x14ac:dyDescent="0.25">
      <c r="A29" s="43">
        <f t="shared" si="11"/>
        <v>18</v>
      </c>
      <c r="B29" s="45" t="s">
        <v>73</v>
      </c>
      <c r="C29" s="23" t="s">
        <v>74</v>
      </c>
      <c r="D29" s="9"/>
      <c r="E29" s="9" t="s">
        <v>39</v>
      </c>
      <c r="F29" s="10">
        <f t="shared" si="9"/>
        <v>52324805.009999998</v>
      </c>
      <c r="G29" s="26"/>
      <c r="H29" s="4"/>
      <c r="I29" s="26"/>
      <c r="J29" s="4"/>
      <c r="K29" s="11">
        <v>16477</v>
      </c>
      <c r="L29" s="11">
        <v>4985</v>
      </c>
      <c r="M29" s="11">
        <v>30163</v>
      </c>
      <c r="N29" s="10">
        <f t="shared" si="8"/>
        <v>52324805.009999998</v>
      </c>
      <c r="O29" s="10"/>
      <c r="P29" s="10">
        <v>52324805.009999998</v>
      </c>
      <c r="Q29" s="27">
        <f>'[2]Ст-ть '!C27</f>
        <v>0</v>
      </c>
      <c r="R29" s="10">
        <f t="shared" si="10"/>
        <v>0</v>
      </c>
      <c r="S29" s="27">
        <f>'[2]Ст-ть '!W27+'[2]Ст-ть '!X27</f>
        <v>0</v>
      </c>
      <c r="T29" s="10">
        <f>'[2]Ст-ть '!Y27</f>
        <v>0</v>
      </c>
      <c r="U29" s="27">
        <f>'[2]Ст-ть '!Z27</f>
        <v>0</v>
      </c>
      <c r="V29" s="10">
        <f>'[2]Ст-ть '!AB27</f>
        <v>0</v>
      </c>
      <c r="W29" s="27">
        <f>'[3]29.12.2023'!AW27</f>
        <v>0</v>
      </c>
      <c r="X29" s="4">
        <f>'[2]Ст-ть '!AH27</f>
        <v>0</v>
      </c>
      <c r="Y29" s="27">
        <f>'[2]Ст-ть '!W27</f>
        <v>0</v>
      </c>
      <c r="Z29" s="4">
        <f>'[2]Ст-ть '!W27*'[2]Ст-ть '!W$6</f>
        <v>0</v>
      </c>
      <c r="AA29" s="26"/>
      <c r="AB29" s="4"/>
      <c r="AC29" s="27">
        <f>'[3]29.12.2023'!CN27</f>
        <v>0</v>
      </c>
      <c r="AD29" s="4">
        <f>'[2]Ст-ть '!AI27</f>
        <v>0</v>
      </c>
      <c r="AE29" s="27">
        <f>'[2]Ст-ть '!X27</f>
        <v>0</v>
      </c>
      <c r="AF29" s="4">
        <f>'[2]Ст-ть '!X27*'[2]Ст-ть '!X$6</f>
        <v>0</v>
      </c>
      <c r="AG29" s="26"/>
      <c r="AH29" s="4"/>
      <c r="AI29" s="27">
        <f>'[4]Ст-ть '!C26+'[4]Ст-ть '!U26</f>
        <v>0</v>
      </c>
      <c r="AJ29" s="10">
        <f>'[4]Ст-ть '!W26</f>
        <v>0</v>
      </c>
      <c r="AK29" s="27">
        <f>'[4]Ст-ть '!N26</f>
        <v>0</v>
      </c>
      <c r="AL29" s="4">
        <f>'[4]Ст-ть '!O26</f>
        <v>0</v>
      </c>
      <c r="AM29" s="27">
        <f>'[4]Ст-ть '!S26</f>
        <v>0</v>
      </c>
      <c r="AN29" s="4">
        <f>'[4]Ст-ть '!T26</f>
        <v>0</v>
      </c>
      <c r="AO29" s="27">
        <f>'[4]Ст-ть '!D26+'[4]Ст-ть '!K26+'[4]Ст-ть '!N26+'[4]Ст-ть '!Q26+'[4]Ст-ть '!S26</f>
        <v>0</v>
      </c>
      <c r="AP29" s="4">
        <f>'[4]Ст-ть '!I26+'[4]Ст-ть '!M26+'[4]Ст-ть '!O26+'[4]Ст-ть '!P26+'[4]Ст-ть '!R26+'[4]Ст-ть '!T26</f>
        <v>0</v>
      </c>
      <c r="AQ29" s="27">
        <f>'[4]Ст-ть '!N26</f>
        <v>0</v>
      </c>
      <c r="AR29" s="4">
        <f>'[4]Ст-ть '!O26</f>
        <v>0</v>
      </c>
      <c r="AS29" s="27">
        <f>'[4]Ст-ть '!S26</f>
        <v>0</v>
      </c>
      <c r="AT29" s="27">
        <f>'[4]Ст-ть '!T26</f>
        <v>0</v>
      </c>
      <c r="AU29" s="27">
        <f>'[4]Ст-ть '!U26</f>
        <v>0</v>
      </c>
      <c r="AV29" s="4">
        <f>'[4]Ст-ть '!V26</f>
        <v>0</v>
      </c>
      <c r="AW29" s="26"/>
      <c r="AX29" s="4"/>
    </row>
    <row r="30" spans="1:50" s="3" customFormat="1" ht="30" customHeight="1" x14ac:dyDescent="0.25">
      <c r="A30" s="43">
        <f t="shared" si="11"/>
        <v>19</v>
      </c>
      <c r="B30" s="45" t="s">
        <v>75</v>
      </c>
      <c r="C30" s="23" t="s">
        <v>76</v>
      </c>
      <c r="D30" s="9"/>
      <c r="E30" s="9" t="s">
        <v>39</v>
      </c>
      <c r="F30" s="10">
        <f t="shared" si="9"/>
        <v>36266506.310000002</v>
      </c>
      <c r="G30" s="26"/>
      <c r="H30" s="4"/>
      <c r="I30" s="26"/>
      <c r="J30" s="4"/>
      <c r="K30" s="11">
        <v>11524</v>
      </c>
      <c r="L30" s="11">
        <v>2815</v>
      </c>
      <c r="M30" s="11">
        <v>21182</v>
      </c>
      <c r="N30" s="10">
        <f t="shared" si="8"/>
        <v>36266506.310000002</v>
      </c>
      <c r="O30" s="10"/>
      <c r="P30" s="10">
        <v>36266506.310000002</v>
      </c>
      <c r="Q30" s="27">
        <f>'[2]Ст-ть '!C28</f>
        <v>0</v>
      </c>
      <c r="R30" s="10">
        <f t="shared" si="10"/>
        <v>0</v>
      </c>
      <c r="S30" s="27">
        <f>'[2]Ст-ть '!W28+'[2]Ст-ть '!X28</f>
        <v>0</v>
      </c>
      <c r="T30" s="10">
        <f>'[2]Ст-ть '!Y28</f>
        <v>0</v>
      </c>
      <c r="U30" s="27">
        <f>'[2]Ст-ть '!Z28</f>
        <v>0</v>
      </c>
      <c r="V30" s="10">
        <f>'[2]Ст-ть '!AB28</f>
        <v>0</v>
      </c>
      <c r="W30" s="27">
        <f>'[3]29.12.2023'!AW28</f>
        <v>0</v>
      </c>
      <c r="X30" s="4">
        <f>'[2]Ст-ть '!AH28</f>
        <v>0</v>
      </c>
      <c r="Y30" s="27">
        <f>'[2]Ст-ть '!W28</f>
        <v>0</v>
      </c>
      <c r="Z30" s="4">
        <f>'[2]Ст-ть '!W28*'[2]Ст-ть '!W$6</f>
        <v>0</v>
      </c>
      <c r="AA30" s="26"/>
      <c r="AB30" s="4"/>
      <c r="AC30" s="27">
        <f>'[3]29.12.2023'!CN28</f>
        <v>0</v>
      </c>
      <c r="AD30" s="4">
        <f>'[2]Ст-ть '!AI28</f>
        <v>0</v>
      </c>
      <c r="AE30" s="27">
        <f>'[2]Ст-ть '!X28</f>
        <v>0</v>
      </c>
      <c r="AF30" s="4">
        <f>'[2]Ст-ть '!X28*'[2]Ст-ть '!X$6</f>
        <v>0</v>
      </c>
      <c r="AG30" s="26"/>
      <c r="AH30" s="4"/>
      <c r="AI30" s="27">
        <f>'[4]Ст-ть '!C27+'[4]Ст-ть '!U27</f>
        <v>0</v>
      </c>
      <c r="AJ30" s="10">
        <f>'[4]Ст-ть '!W27</f>
        <v>0</v>
      </c>
      <c r="AK30" s="27">
        <f>'[4]Ст-ть '!N27</f>
        <v>0</v>
      </c>
      <c r="AL30" s="4">
        <f>'[4]Ст-ть '!O27</f>
        <v>0</v>
      </c>
      <c r="AM30" s="27">
        <f>'[4]Ст-ть '!S27</f>
        <v>0</v>
      </c>
      <c r="AN30" s="4">
        <f>'[4]Ст-ть '!T27</f>
        <v>0</v>
      </c>
      <c r="AO30" s="27">
        <f>'[4]Ст-ть '!D27+'[4]Ст-ть '!K27+'[4]Ст-ть '!N27+'[4]Ст-ть '!Q27+'[4]Ст-ть '!S27</f>
        <v>0</v>
      </c>
      <c r="AP30" s="4">
        <f>'[4]Ст-ть '!I27+'[4]Ст-ть '!M27+'[4]Ст-ть '!O27+'[4]Ст-ть '!P27+'[4]Ст-ть '!R27+'[4]Ст-ть '!T27</f>
        <v>0</v>
      </c>
      <c r="AQ30" s="27">
        <f>'[4]Ст-ть '!N27</f>
        <v>0</v>
      </c>
      <c r="AR30" s="4">
        <f>'[4]Ст-ть '!O27</f>
        <v>0</v>
      </c>
      <c r="AS30" s="27">
        <f>'[4]Ст-ть '!S27</f>
        <v>0</v>
      </c>
      <c r="AT30" s="27">
        <f>'[4]Ст-ть '!T27</f>
        <v>0</v>
      </c>
      <c r="AU30" s="27">
        <f>'[4]Ст-ть '!U27</f>
        <v>0</v>
      </c>
      <c r="AV30" s="4">
        <f>'[4]Ст-ть '!V27</f>
        <v>0</v>
      </c>
      <c r="AW30" s="26"/>
      <c r="AX30" s="4"/>
    </row>
    <row r="31" spans="1:50" s="3" customFormat="1" ht="30" customHeight="1" x14ac:dyDescent="0.25">
      <c r="A31" s="43">
        <f>1+A30</f>
        <v>20</v>
      </c>
      <c r="B31" s="45" t="s">
        <v>278</v>
      </c>
      <c r="C31" s="23" t="s">
        <v>77</v>
      </c>
      <c r="D31" s="9"/>
      <c r="E31" s="9" t="s">
        <v>39</v>
      </c>
      <c r="F31" s="10">
        <f t="shared" si="9"/>
        <v>442955086.69</v>
      </c>
      <c r="G31" s="26"/>
      <c r="H31" s="4"/>
      <c r="I31" s="26"/>
      <c r="J31" s="4"/>
      <c r="K31" s="11">
        <v>172207</v>
      </c>
      <c r="L31" s="11">
        <v>67762</v>
      </c>
      <c r="M31" s="11">
        <v>144114</v>
      </c>
      <c r="N31" s="10">
        <f t="shared" si="8"/>
        <v>404660064.57999998</v>
      </c>
      <c r="O31" s="10">
        <v>120516177.81</v>
      </c>
      <c r="P31" s="10">
        <v>284143886.76999998</v>
      </c>
      <c r="Q31" s="27">
        <f>'[2]Ст-ть '!C29</f>
        <v>3073</v>
      </c>
      <c r="R31" s="10">
        <f t="shared" si="10"/>
        <v>38295022.109999999</v>
      </c>
      <c r="S31" s="27">
        <f>'[2]Ст-ть '!W29+'[2]Ст-ть '!X29</f>
        <v>0</v>
      </c>
      <c r="T31" s="10">
        <f>'[2]Ст-ть '!Y29</f>
        <v>0</v>
      </c>
      <c r="U31" s="27">
        <f>'[2]Ст-ть '!Z29</f>
        <v>0</v>
      </c>
      <c r="V31" s="10">
        <f>'[2]Ст-ть '!AB29</f>
        <v>0</v>
      </c>
      <c r="W31" s="27">
        <f>'[3]29.12.2023'!AW29</f>
        <v>3073</v>
      </c>
      <c r="X31" s="4">
        <f>'[2]Ст-ть '!AH29</f>
        <v>38295022.109999999</v>
      </c>
      <c r="Y31" s="27">
        <f>'[2]Ст-ть '!W29</f>
        <v>0</v>
      </c>
      <c r="Z31" s="4">
        <f>'[2]Ст-ть '!W29*'[2]Ст-ть '!W$6</f>
        <v>0</v>
      </c>
      <c r="AA31" s="26"/>
      <c r="AB31" s="4"/>
      <c r="AC31" s="27">
        <f>'[3]29.12.2023'!CN29</f>
        <v>0</v>
      </c>
      <c r="AD31" s="4">
        <f>'[2]Ст-ть '!AI29</f>
        <v>0</v>
      </c>
      <c r="AE31" s="27">
        <f>'[2]Ст-ть '!X29</f>
        <v>0</v>
      </c>
      <c r="AF31" s="4">
        <f>'[2]Ст-ть '!X29*'[2]Ст-ть '!X$6</f>
        <v>0</v>
      </c>
      <c r="AG31" s="26"/>
      <c r="AH31" s="4"/>
      <c r="AI31" s="27">
        <f>'[4]Ст-ть '!C28+'[4]Ст-ть '!U28</f>
        <v>0</v>
      </c>
      <c r="AJ31" s="10">
        <f>'[4]Ст-ть '!W28</f>
        <v>0</v>
      </c>
      <c r="AK31" s="27">
        <f>'[4]Ст-ть '!N28</f>
        <v>0</v>
      </c>
      <c r="AL31" s="4">
        <f>'[4]Ст-ть '!O28</f>
        <v>0</v>
      </c>
      <c r="AM31" s="27">
        <f>'[4]Ст-ть '!S28</f>
        <v>0</v>
      </c>
      <c r="AN31" s="4">
        <f>'[4]Ст-ть '!T28</f>
        <v>0</v>
      </c>
      <c r="AO31" s="27">
        <f>'[4]Ст-ть '!D28+'[4]Ст-ть '!K28+'[4]Ст-ть '!N28+'[4]Ст-ть '!Q28+'[4]Ст-ть '!S28</f>
        <v>0</v>
      </c>
      <c r="AP31" s="4">
        <f>'[4]Ст-ть '!I28+'[4]Ст-ть '!M28+'[4]Ст-ть '!O28+'[4]Ст-ть '!P28+'[4]Ст-ть '!R28+'[4]Ст-ть '!T28</f>
        <v>0</v>
      </c>
      <c r="AQ31" s="27">
        <f>'[4]Ст-ть '!N28</f>
        <v>0</v>
      </c>
      <c r="AR31" s="4">
        <f>'[4]Ст-ть '!O28</f>
        <v>0</v>
      </c>
      <c r="AS31" s="27">
        <f>'[4]Ст-ть '!S28</f>
        <v>0</v>
      </c>
      <c r="AT31" s="27">
        <f>'[4]Ст-ть '!T28</f>
        <v>0</v>
      </c>
      <c r="AU31" s="27">
        <f>'[4]Ст-ть '!U28</f>
        <v>0</v>
      </c>
      <c r="AV31" s="4">
        <f>'[4]Ст-ть '!V28</f>
        <v>0</v>
      </c>
      <c r="AW31" s="26"/>
      <c r="AX31" s="4"/>
    </row>
    <row r="32" spans="1:50" s="3" customFormat="1" ht="30" customHeight="1" x14ac:dyDescent="0.25">
      <c r="A32" s="43">
        <f t="shared" si="11"/>
        <v>21</v>
      </c>
      <c r="B32" s="45" t="s">
        <v>79</v>
      </c>
      <c r="C32" s="23" t="s">
        <v>78</v>
      </c>
      <c r="D32" s="9"/>
      <c r="E32" s="9" t="s">
        <v>39</v>
      </c>
      <c r="F32" s="10">
        <f t="shared" si="9"/>
        <v>232738971.78999999</v>
      </c>
      <c r="G32" s="26"/>
      <c r="H32" s="4"/>
      <c r="I32" s="26"/>
      <c r="J32" s="4"/>
      <c r="K32" s="11">
        <v>160518</v>
      </c>
      <c r="L32" s="11">
        <v>20295</v>
      </c>
      <c r="M32" s="11">
        <v>63581</v>
      </c>
      <c r="N32" s="10">
        <f t="shared" si="8"/>
        <v>220355779.24000001</v>
      </c>
      <c r="O32" s="10">
        <v>94205416.799999997</v>
      </c>
      <c r="P32" s="10">
        <v>126150362.44</v>
      </c>
      <c r="Q32" s="27">
        <f>'[2]Ст-ть '!C30</f>
        <v>996</v>
      </c>
      <c r="R32" s="10">
        <f t="shared" si="10"/>
        <v>12383192.550000001</v>
      </c>
      <c r="S32" s="27">
        <f>'[2]Ст-ть '!W30+'[2]Ст-ть '!X30</f>
        <v>0</v>
      </c>
      <c r="T32" s="10">
        <f>'[2]Ст-ть '!Y30</f>
        <v>0</v>
      </c>
      <c r="U32" s="27">
        <f>'[2]Ст-ть '!Z30</f>
        <v>0</v>
      </c>
      <c r="V32" s="10">
        <f>'[2]Ст-ть '!AB30</f>
        <v>0</v>
      </c>
      <c r="W32" s="27">
        <f>'[3]29.12.2023'!AW30</f>
        <v>996</v>
      </c>
      <c r="X32" s="4">
        <f>'[2]Ст-ть '!AH30</f>
        <v>12383192.550000001</v>
      </c>
      <c r="Y32" s="27">
        <f>'[2]Ст-ть '!W30</f>
        <v>0</v>
      </c>
      <c r="Z32" s="4">
        <f>'[2]Ст-ть '!W30*'[2]Ст-ть '!W$6</f>
        <v>0</v>
      </c>
      <c r="AA32" s="26"/>
      <c r="AB32" s="4"/>
      <c r="AC32" s="27">
        <f>'[3]29.12.2023'!CN30</f>
        <v>0</v>
      </c>
      <c r="AD32" s="4">
        <f>'[2]Ст-ть '!AI30</f>
        <v>0</v>
      </c>
      <c r="AE32" s="27">
        <f>'[2]Ст-ть '!X30</f>
        <v>0</v>
      </c>
      <c r="AF32" s="4">
        <f>'[2]Ст-ть '!X30*'[2]Ст-ть '!X$6</f>
        <v>0</v>
      </c>
      <c r="AG32" s="26"/>
      <c r="AH32" s="4"/>
      <c r="AI32" s="27">
        <f>'[4]Ст-ть '!C29+'[4]Ст-ть '!U29</f>
        <v>0</v>
      </c>
      <c r="AJ32" s="10">
        <f>'[4]Ст-ть '!W29</f>
        <v>0</v>
      </c>
      <c r="AK32" s="27">
        <f>'[4]Ст-ть '!N29</f>
        <v>0</v>
      </c>
      <c r="AL32" s="4">
        <f>'[4]Ст-ть '!O29</f>
        <v>0</v>
      </c>
      <c r="AM32" s="27">
        <f>'[4]Ст-ть '!S29</f>
        <v>0</v>
      </c>
      <c r="AN32" s="4">
        <f>'[4]Ст-ть '!T29</f>
        <v>0</v>
      </c>
      <c r="AO32" s="27">
        <f>'[4]Ст-ть '!D29+'[4]Ст-ть '!K29+'[4]Ст-ть '!N29+'[4]Ст-ть '!Q29+'[4]Ст-ть '!S29</f>
        <v>0</v>
      </c>
      <c r="AP32" s="4">
        <f>'[4]Ст-ть '!I29+'[4]Ст-ть '!M29+'[4]Ст-ть '!O29+'[4]Ст-ть '!P29+'[4]Ст-ть '!R29+'[4]Ст-ть '!T29</f>
        <v>0</v>
      </c>
      <c r="AQ32" s="27">
        <f>'[4]Ст-ть '!N29</f>
        <v>0</v>
      </c>
      <c r="AR32" s="4">
        <f>'[4]Ст-ть '!O29</f>
        <v>0</v>
      </c>
      <c r="AS32" s="27">
        <f>'[4]Ст-ть '!S29</f>
        <v>0</v>
      </c>
      <c r="AT32" s="27">
        <f>'[4]Ст-ть '!T29</f>
        <v>0</v>
      </c>
      <c r="AU32" s="27">
        <f>'[4]Ст-ть '!U29</f>
        <v>0</v>
      </c>
      <c r="AV32" s="4">
        <f>'[4]Ст-ть '!V29</f>
        <v>0</v>
      </c>
      <c r="AW32" s="26"/>
      <c r="AX32" s="4"/>
    </row>
    <row r="33" spans="1:50" s="3" customFormat="1" ht="30" customHeight="1" x14ac:dyDescent="0.25">
      <c r="A33" s="43">
        <f t="shared" si="11"/>
        <v>22</v>
      </c>
      <c r="B33" s="45" t="s">
        <v>81</v>
      </c>
      <c r="C33" s="23" t="s">
        <v>80</v>
      </c>
      <c r="D33" s="9"/>
      <c r="E33" s="9" t="s">
        <v>39</v>
      </c>
      <c r="F33" s="10">
        <f t="shared" si="9"/>
        <v>59496930.969999999</v>
      </c>
      <c r="G33" s="26"/>
      <c r="H33" s="4"/>
      <c r="I33" s="26"/>
      <c r="J33" s="4"/>
      <c r="K33" s="11">
        <v>35000</v>
      </c>
      <c r="L33" s="11">
        <v>6821</v>
      </c>
      <c r="M33" s="11">
        <v>26800</v>
      </c>
      <c r="N33" s="10">
        <f t="shared" si="8"/>
        <v>59496930.969999999</v>
      </c>
      <c r="O33" s="10"/>
      <c r="P33" s="10">
        <v>59496930.969999999</v>
      </c>
      <c r="Q33" s="27">
        <f>'[2]Ст-ть '!C31</f>
        <v>0</v>
      </c>
      <c r="R33" s="10">
        <f t="shared" si="10"/>
        <v>0</v>
      </c>
      <c r="S33" s="27">
        <f>'[2]Ст-ть '!W31+'[2]Ст-ть '!X31</f>
        <v>0</v>
      </c>
      <c r="T33" s="10">
        <f>'[2]Ст-ть '!Y31</f>
        <v>0</v>
      </c>
      <c r="U33" s="27">
        <f>'[2]Ст-ть '!Z31</f>
        <v>0</v>
      </c>
      <c r="V33" s="10">
        <f>'[2]Ст-ть '!AB31</f>
        <v>0</v>
      </c>
      <c r="W33" s="27">
        <f>'[3]29.12.2023'!AW31</f>
        <v>0</v>
      </c>
      <c r="X33" s="4">
        <f>'[2]Ст-ть '!AH31</f>
        <v>0</v>
      </c>
      <c r="Y33" s="27">
        <f>'[2]Ст-ть '!W31</f>
        <v>0</v>
      </c>
      <c r="Z33" s="4">
        <f>'[2]Ст-ть '!W31*'[2]Ст-ть '!W$6</f>
        <v>0</v>
      </c>
      <c r="AA33" s="26"/>
      <c r="AB33" s="4"/>
      <c r="AC33" s="27">
        <f>'[3]29.12.2023'!CN31</f>
        <v>0</v>
      </c>
      <c r="AD33" s="4">
        <f>'[2]Ст-ть '!AI31</f>
        <v>0</v>
      </c>
      <c r="AE33" s="27">
        <f>'[2]Ст-ть '!X31</f>
        <v>0</v>
      </c>
      <c r="AF33" s="4">
        <f>'[2]Ст-ть '!X31*'[2]Ст-ть '!X$6</f>
        <v>0</v>
      </c>
      <c r="AG33" s="26"/>
      <c r="AH33" s="4"/>
      <c r="AI33" s="27">
        <f>'[4]Ст-ть '!C30+'[4]Ст-ть '!U30</f>
        <v>0</v>
      </c>
      <c r="AJ33" s="10">
        <f>'[4]Ст-ть '!W30</f>
        <v>0</v>
      </c>
      <c r="AK33" s="27">
        <f>'[4]Ст-ть '!N30</f>
        <v>0</v>
      </c>
      <c r="AL33" s="4">
        <f>'[4]Ст-ть '!O30</f>
        <v>0</v>
      </c>
      <c r="AM33" s="27">
        <f>'[4]Ст-ть '!S30</f>
        <v>0</v>
      </c>
      <c r="AN33" s="4">
        <f>'[4]Ст-ть '!T30</f>
        <v>0</v>
      </c>
      <c r="AO33" s="27">
        <f>'[4]Ст-ть '!D30+'[4]Ст-ть '!K30+'[4]Ст-ть '!N30+'[4]Ст-ть '!Q30+'[4]Ст-ть '!S30</f>
        <v>0</v>
      </c>
      <c r="AP33" s="4">
        <f>'[4]Ст-ть '!I30+'[4]Ст-ть '!M30+'[4]Ст-ть '!O30+'[4]Ст-ть '!P30+'[4]Ст-ть '!R30+'[4]Ст-ть '!T30</f>
        <v>0</v>
      </c>
      <c r="AQ33" s="27">
        <f>'[4]Ст-ть '!N30</f>
        <v>0</v>
      </c>
      <c r="AR33" s="4">
        <f>'[4]Ст-ть '!O30</f>
        <v>0</v>
      </c>
      <c r="AS33" s="27">
        <f>'[4]Ст-ть '!S30</f>
        <v>0</v>
      </c>
      <c r="AT33" s="27">
        <f>'[4]Ст-ть '!T30</f>
        <v>0</v>
      </c>
      <c r="AU33" s="27">
        <f>'[4]Ст-ть '!U30</f>
        <v>0</v>
      </c>
      <c r="AV33" s="4">
        <f>'[4]Ст-ть '!V30</f>
        <v>0</v>
      </c>
      <c r="AW33" s="26"/>
      <c r="AX33" s="4"/>
    </row>
    <row r="34" spans="1:50" s="3" customFormat="1" ht="30" customHeight="1" x14ac:dyDescent="0.25">
      <c r="A34" s="43">
        <f t="shared" si="11"/>
        <v>23</v>
      </c>
      <c r="B34" s="45" t="s">
        <v>83</v>
      </c>
      <c r="C34" s="23" t="s">
        <v>82</v>
      </c>
      <c r="D34" s="9"/>
      <c r="E34" s="9" t="s">
        <v>39</v>
      </c>
      <c r="F34" s="10">
        <f t="shared" si="9"/>
        <v>35137184.829999998</v>
      </c>
      <c r="G34" s="26"/>
      <c r="H34" s="4"/>
      <c r="I34" s="26"/>
      <c r="J34" s="4"/>
      <c r="K34" s="11">
        <v>10545</v>
      </c>
      <c r="L34" s="11">
        <v>3050</v>
      </c>
      <c r="M34" s="11">
        <v>12214</v>
      </c>
      <c r="N34" s="10">
        <f t="shared" si="8"/>
        <v>24871224.079999998</v>
      </c>
      <c r="O34" s="10">
        <v>6327270.8399999999</v>
      </c>
      <c r="P34" s="10">
        <v>18543953.239999998</v>
      </c>
      <c r="Q34" s="27">
        <f>'[2]Ст-ть '!C32</f>
        <v>820</v>
      </c>
      <c r="R34" s="10">
        <f t="shared" si="10"/>
        <v>10265960.75</v>
      </c>
      <c r="S34" s="27">
        <f>'[2]Ст-ть '!W32+'[2]Ст-ть '!X32</f>
        <v>0</v>
      </c>
      <c r="T34" s="10">
        <f>'[2]Ст-ть '!Y32</f>
        <v>0</v>
      </c>
      <c r="U34" s="27">
        <f>'[2]Ст-ть '!Z32</f>
        <v>0</v>
      </c>
      <c r="V34" s="10">
        <f>'[2]Ст-ть '!AB32</f>
        <v>0</v>
      </c>
      <c r="W34" s="27">
        <f>'[3]29.12.2023'!AW32</f>
        <v>820</v>
      </c>
      <c r="X34" s="4">
        <f>'[2]Ст-ть '!AH32</f>
        <v>10265960.75</v>
      </c>
      <c r="Y34" s="27">
        <f>'[2]Ст-ть '!W32</f>
        <v>0</v>
      </c>
      <c r="Z34" s="4">
        <f>'[2]Ст-ть '!W32*'[2]Ст-ть '!W$6</f>
        <v>0</v>
      </c>
      <c r="AA34" s="26"/>
      <c r="AB34" s="4"/>
      <c r="AC34" s="27">
        <f>'[3]29.12.2023'!CN32</f>
        <v>0</v>
      </c>
      <c r="AD34" s="4">
        <f>'[2]Ст-ть '!AI32</f>
        <v>0</v>
      </c>
      <c r="AE34" s="27">
        <f>'[2]Ст-ть '!X32</f>
        <v>0</v>
      </c>
      <c r="AF34" s="4">
        <f>'[2]Ст-ть '!X32*'[2]Ст-ть '!X$6</f>
        <v>0</v>
      </c>
      <c r="AG34" s="26"/>
      <c r="AH34" s="4"/>
      <c r="AI34" s="27">
        <f>'[4]Ст-ть '!C31+'[4]Ст-ть '!U31</f>
        <v>0</v>
      </c>
      <c r="AJ34" s="10">
        <f>'[4]Ст-ть '!W31</f>
        <v>0</v>
      </c>
      <c r="AK34" s="27">
        <f>'[4]Ст-ть '!N31</f>
        <v>0</v>
      </c>
      <c r="AL34" s="4">
        <f>'[4]Ст-ть '!O31</f>
        <v>0</v>
      </c>
      <c r="AM34" s="27">
        <f>'[4]Ст-ть '!S31</f>
        <v>0</v>
      </c>
      <c r="AN34" s="4">
        <f>'[4]Ст-ть '!T31</f>
        <v>0</v>
      </c>
      <c r="AO34" s="27">
        <f>'[4]Ст-ть '!D31+'[4]Ст-ть '!K31+'[4]Ст-ть '!N31+'[4]Ст-ть '!Q31+'[4]Ст-ть '!S31</f>
        <v>0</v>
      </c>
      <c r="AP34" s="4">
        <f>'[4]Ст-ть '!I31+'[4]Ст-ть '!M31+'[4]Ст-ть '!O31+'[4]Ст-ть '!P31+'[4]Ст-ть '!R31+'[4]Ст-ть '!T31</f>
        <v>0</v>
      </c>
      <c r="AQ34" s="27">
        <f>'[4]Ст-ть '!N31</f>
        <v>0</v>
      </c>
      <c r="AR34" s="4">
        <f>'[4]Ст-ть '!O31</f>
        <v>0</v>
      </c>
      <c r="AS34" s="27">
        <f>'[4]Ст-ть '!S31</f>
        <v>0</v>
      </c>
      <c r="AT34" s="27">
        <f>'[4]Ст-ть '!T31</f>
        <v>0</v>
      </c>
      <c r="AU34" s="27">
        <f>'[4]Ст-ть '!U31</f>
        <v>0</v>
      </c>
      <c r="AV34" s="4">
        <f>'[4]Ст-ть '!V31</f>
        <v>0</v>
      </c>
      <c r="AW34" s="26"/>
      <c r="AX34" s="4"/>
    </row>
    <row r="35" spans="1:50" s="3" customFormat="1" ht="30" customHeight="1" x14ac:dyDescent="0.25">
      <c r="A35" s="43">
        <f t="shared" si="11"/>
        <v>24</v>
      </c>
      <c r="B35" s="45" t="s">
        <v>85</v>
      </c>
      <c r="C35" s="23" t="s">
        <v>84</v>
      </c>
      <c r="D35" s="9"/>
      <c r="E35" s="9" t="s">
        <v>39</v>
      </c>
      <c r="F35" s="10">
        <f t="shared" si="9"/>
        <v>449266775.60000002</v>
      </c>
      <c r="G35" s="26">
        <v>125950</v>
      </c>
      <c r="H35" s="4">
        <v>449266775.60000002</v>
      </c>
      <c r="I35" s="26">
        <v>14</v>
      </c>
      <c r="J35" s="4">
        <v>757358</v>
      </c>
      <c r="K35" s="11">
        <v>0</v>
      </c>
      <c r="L35" s="11">
        <v>0</v>
      </c>
      <c r="M35" s="11">
        <v>0</v>
      </c>
      <c r="N35" s="10">
        <f t="shared" si="8"/>
        <v>0</v>
      </c>
      <c r="O35" s="10"/>
      <c r="P35" s="10">
        <v>0</v>
      </c>
      <c r="Q35" s="27">
        <f>'[2]Ст-ть '!C33</f>
        <v>0</v>
      </c>
      <c r="R35" s="10">
        <f t="shared" si="10"/>
        <v>0</v>
      </c>
      <c r="S35" s="27">
        <f>'[2]Ст-ть '!W33+'[2]Ст-ть '!X33</f>
        <v>0</v>
      </c>
      <c r="T35" s="10">
        <f>'[2]Ст-ть '!Y33</f>
        <v>0</v>
      </c>
      <c r="U35" s="27">
        <f>'[2]Ст-ть '!Z33</f>
        <v>0</v>
      </c>
      <c r="V35" s="10">
        <f>'[2]Ст-ть '!AB33</f>
        <v>0</v>
      </c>
      <c r="W35" s="27">
        <f>'[3]29.12.2023'!AW33</f>
        <v>0</v>
      </c>
      <c r="X35" s="4">
        <f>'[2]Ст-ть '!AH33</f>
        <v>0</v>
      </c>
      <c r="Y35" s="27">
        <f>'[2]Ст-ть '!W33</f>
        <v>0</v>
      </c>
      <c r="Z35" s="4">
        <f>'[2]Ст-ть '!W33*'[2]Ст-ть '!W$6</f>
        <v>0</v>
      </c>
      <c r="AA35" s="26"/>
      <c r="AB35" s="4"/>
      <c r="AC35" s="27">
        <f>'[3]29.12.2023'!CN33</f>
        <v>0</v>
      </c>
      <c r="AD35" s="4">
        <f>'[2]Ст-ть '!AI33</f>
        <v>0</v>
      </c>
      <c r="AE35" s="27">
        <f>'[2]Ст-ть '!X33</f>
        <v>0</v>
      </c>
      <c r="AF35" s="4">
        <f>'[2]Ст-ть '!X33*'[2]Ст-ть '!X$6</f>
        <v>0</v>
      </c>
      <c r="AG35" s="26"/>
      <c r="AH35" s="4"/>
      <c r="AI35" s="27">
        <f>'[4]Ст-ть '!C32+'[4]Ст-ть '!U32</f>
        <v>0</v>
      </c>
      <c r="AJ35" s="10">
        <f>'[4]Ст-ть '!W32</f>
        <v>0</v>
      </c>
      <c r="AK35" s="27">
        <f>'[4]Ст-ть '!N32</f>
        <v>0</v>
      </c>
      <c r="AL35" s="4">
        <f>'[4]Ст-ть '!O32</f>
        <v>0</v>
      </c>
      <c r="AM35" s="27">
        <f>'[4]Ст-ть '!S32</f>
        <v>0</v>
      </c>
      <c r="AN35" s="4">
        <f>'[4]Ст-ть '!T32</f>
        <v>0</v>
      </c>
      <c r="AO35" s="27">
        <f>'[4]Ст-ть '!D32+'[4]Ст-ть '!K32+'[4]Ст-ть '!N32+'[4]Ст-ть '!Q32+'[4]Ст-ть '!S32</f>
        <v>0</v>
      </c>
      <c r="AP35" s="4">
        <f>'[4]Ст-ть '!I32+'[4]Ст-ть '!M32+'[4]Ст-ть '!O32+'[4]Ст-ть '!P32+'[4]Ст-ть '!R32+'[4]Ст-ть '!T32</f>
        <v>0</v>
      </c>
      <c r="AQ35" s="27">
        <f>'[4]Ст-ть '!N32</f>
        <v>0</v>
      </c>
      <c r="AR35" s="4">
        <f>'[4]Ст-ть '!O32</f>
        <v>0</v>
      </c>
      <c r="AS35" s="27">
        <f>'[4]Ст-ть '!S32</f>
        <v>0</v>
      </c>
      <c r="AT35" s="27">
        <f>'[4]Ст-ть '!T32</f>
        <v>0</v>
      </c>
      <c r="AU35" s="27">
        <f>'[4]Ст-ть '!U32</f>
        <v>0</v>
      </c>
      <c r="AV35" s="4">
        <f>'[4]Ст-ть '!V32</f>
        <v>0</v>
      </c>
      <c r="AW35" s="26"/>
      <c r="AX35" s="4"/>
    </row>
    <row r="36" spans="1:50" s="3" customFormat="1" ht="30" customHeight="1" x14ac:dyDescent="0.25">
      <c r="A36" s="43">
        <f t="shared" si="11"/>
        <v>25</v>
      </c>
      <c r="B36" s="45" t="s">
        <v>87</v>
      </c>
      <c r="C36" s="23" t="s">
        <v>86</v>
      </c>
      <c r="D36" s="9"/>
      <c r="E36" s="9" t="s">
        <v>39</v>
      </c>
      <c r="F36" s="10">
        <f t="shared" si="9"/>
        <v>1022907.24</v>
      </c>
      <c r="G36" s="26"/>
      <c r="H36" s="4"/>
      <c r="I36" s="27"/>
      <c r="J36" s="4"/>
      <c r="K36" s="11">
        <v>1727</v>
      </c>
      <c r="L36" s="11">
        <v>6</v>
      </c>
      <c r="M36" s="11">
        <v>826</v>
      </c>
      <c r="N36" s="10">
        <f t="shared" si="8"/>
        <v>1022907.24</v>
      </c>
      <c r="O36" s="10"/>
      <c r="P36" s="10">
        <v>1022907.24</v>
      </c>
      <c r="Q36" s="27">
        <f>'[2]Ст-ть '!C34</f>
        <v>0</v>
      </c>
      <c r="R36" s="10">
        <f t="shared" si="10"/>
        <v>0</v>
      </c>
      <c r="S36" s="27">
        <f>'[2]Ст-ть '!W34+'[2]Ст-ть '!X34</f>
        <v>0</v>
      </c>
      <c r="T36" s="10">
        <f>'[2]Ст-ть '!Y34</f>
        <v>0</v>
      </c>
      <c r="U36" s="27">
        <f>'[2]Ст-ть '!Z34</f>
        <v>0</v>
      </c>
      <c r="V36" s="10">
        <f>'[2]Ст-ть '!AB34</f>
        <v>0</v>
      </c>
      <c r="W36" s="27">
        <f>'[3]29.12.2023'!AW34</f>
        <v>0</v>
      </c>
      <c r="X36" s="4">
        <f>'[2]Ст-ть '!AH34</f>
        <v>0</v>
      </c>
      <c r="Y36" s="27">
        <f>'[2]Ст-ть '!W34</f>
        <v>0</v>
      </c>
      <c r="Z36" s="4">
        <f>'[2]Ст-ть '!W34*'[2]Ст-ть '!W$6</f>
        <v>0</v>
      </c>
      <c r="AA36" s="26"/>
      <c r="AB36" s="4"/>
      <c r="AC36" s="27">
        <f>'[3]29.12.2023'!CN34</f>
        <v>0</v>
      </c>
      <c r="AD36" s="4">
        <f>'[2]Ст-ть '!AI34</f>
        <v>0</v>
      </c>
      <c r="AE36" s="27">
        <f>'[2]Ст-ть '!X34</f>
        <v>0</v>
      </c>
      <c r="AF36" s="4">
        <f>'[2]Ст-ть '!X34*'[2]Ст-ть '!X$6</f>
        <v>0</v>
      </c>
      <c r="AG36" s="26"/>
      <c r="AH36" s="4"/>
      <c r="AI36" s="27">
        <f>'[4]Ст-ть '!C33+'[4]Ст-ть '!U33</f>
        <v>0</v>
      </c>
      <c r="AJ36" s="10">
        <f>'[4]Ст-ть '!W33</f>
        <v>0</v>
      </c>
      <c r="AK36" s="27">
        <f>'[4]Ст-ть '!N33</f>
        <v>0</v>
      </c>
      <c r="AL36" s="4">
        <f>'[4]Ст-ть '!O33</f>
        <v>0</v>
      </c>
      <c r="AM36" s="27">
        <f>'[4]Ст-ть '!S33</f>
        <v>0</v>
      </c>
      <c r="AN36" s="4">
        <f>'[4]Ст-ть '!T33</f>
        <v>0</v>
      </c>
      <c r="AO36" s="27">
        <f>'[4]Ст-ть '!D33+'[4]Ст-ть '!K33+'[4]Ст-ть '!N33+'[4]Ст-ть '!Q33+'[4]Ст-ть '!S33</f>
        <v>0</v>
      </c>
      <c r="AP36" s="4">
        <f>'[4]Ст-ть '!I33+'[4]Ст-ть '!M33+'[4]Ст-ть '!O33+'[4]Ст-ть '!P33+'[4]Ст-ть '!R33+'[4]Ст-ть '!T33</f>
        <v>0</v>
      </c>
      <c r="AQ36" s="27">
        <f>'[4]Ст-ть '!N33</f>
        <v>0</v>
      </c>
      <c r="AR36" s="4">
        <f>'[4]Ст-ть '!O33</f>
        <v>0</v>
      </c>
      <c r="AS36" s="27">
        <f>'[4]Ст-ть '!S33</f>
        <v>0</v>
      </c>
      <c r="AT36" s="27">
        <f>'[4]Ст-ть '!T33</f>
        <v>0</v>
      </c>
      <c r="AU36" s="27">
        <f>'[4]Ст-ть '!U33</f>
        <v>0</v>
      </c>
      <c r="AV36" s="4">
        <f>'[4]Ст-ть '!V33</f>
        <v>0</v>
      </c>
      <c r="AW36" s="26"/>
      <c r="AX36" s="4"/>
    </row>
    <row r="37" spans="1:50" s="3" customFormat="1" ht="30" x14ac:dyDescent="0.25">
      <c r="A37" s="43">
        <f t="shared" si="11"/>
        <v>26</v>
      </c>
      <c r="B37" s="45" t="s">
        <v>90</v>
      </c>
      <c r="C37" s="23" t="s">
        <v>88</v>
      </c>
      <c r="D37" s="9"/>
      <c r="E37" s="9" t="s">
        <v>89</v>
      </c>
      <c r="F37" s="10">
        <f t="shared" si="9"/>
        <v>17990618.02</v>
      </c>
      <c r="G37" s="27"/>
      <c r="H37" s="4"/>
      <c r="I37" s="27"/>
      <c r="J37" s="4"/>
      <c r="K37" s="11">
        <v>0</v>
      </c>
      <c r="L37" s="11">
        <v>0</v>
      </c>
      <c r="M37" s="11">
        <v>0</v>
      </c>
      <c r="N37" s="10">
        <f t="shared" si="8"/>
        <v>0</v>
      </c>
      <c r="O37" s="10"/>
      <c r="P37" s="10">
        <v>0</v>
      </c>
      <c r="Q37" s="27">
        <f>'[2]Ст-ть '!C35</f>
        <v>100</v>
      </c>
      <c r="R37" s="10">
        <f t="shared" si="10"/>
        <v>3989818.02</v>
      </c>
      <c r="S37" s="27">
        <f>'[2]Ст-ть '!W35+'[2]Ст-ть '!X35</f>
        <v>0</v>
      </c>
      <c r="T37" s="10">
        <f>'[2]Ст-ть '!Y35</f>
        <v>0</v>
      </c>
      <c r="U37" s="27">
        <f>'[2]Ст-ть '!Z35</f>
        <v>0</v>
      </c>
      <c r="V37" s="10">
        <f>'[2]Ст-ть '!AB35</f>
        <v>0</v>
      </c>
      <c r="W37" s="27">
        <f>'[3]29.12.2023'!AW35</f>
        <v>0</v>
      </c>
      <c r="X37" s="4">
        <f>'[2]Ст-ть '!AH35</f>
        <v>0</v>
      </c>
      <c r="Y37" s="27">
        <f>'[2]Ст-ть '!W35</f>
        <v>0</v>
      </c>
      <c r="Z37" s="4">
        <f>'[2]Ст-ть '!W35*'[2]Ст-ть '!W$6</f>
        <v>0</v>
      </c>
      <c r="AA37" s="26"/>
      <c r="AB37" s="4"/>
      <c r="AC37" s="27">
        <f>'[3]29.12.2023'!CN35</f>
        <v>100</v>
      </c>
      <c r="AD37" s="4">
        <f>'[2]Ст-ть '!AI35</f>
        <v>3989818.02</v>
      </c>
      <c r="AE37" s="27">
        <f>'[2]Ст-ть '!X35</f>
        <v>0</v>
      </c>
      <c r="AF37" s="4">
        <f>'[2]Ст-ть '!X35*'[2]Ст-ть '!X$6</f>
        <v>0</v>
      </c>
      <c r="AG37" s="26"/>
      <c r="AH37" s="4"/>
      <c r="AI37" s="27">
        <f>'[4]Ст-ть '!C34+'[4]Ст-ть '!U34</f>
        <v>181</v>
      </c>
      <c r="AJ37" s="10">
        <f>'[4]Ст-ть '!W34</f>
        <v>14000800</v>
      </c>
      <c r="AK37" s="27">
        <f>'[4]Ст-ть '!N34</f>
        <v>0</v>
      </c>
      <c r="AL37" s="4">
        <f>'[4]Ст-ть '!O34</f>
        <v>0</v>
      </c>
      <c r="AM37" s="27">
        <f>'[4]Ст-ть '!S34</f>
        <v>0</v>
      </c>
      <c r="AN37" s="4">
        <f>'[4]Ст-ть '!T34</f>
        <v>0</v>
      </c>
      <c r="AO37" s="27">
        <f>'[4]Ст-ть '!D34+'[4]Ст-ть '!K34+'[4]Ст-ть '!N34+'[4]Ст-ть '!Q34+'[4]Ст-ть '!S34</f>
        <v>0</v>
      </c>
      <c r="AP37" s="4">
        <f>'[4]Ст-ть '!I34+'[4]Ст-ть '!M34+'[4]Ст-ть '!O34+'[4]Ст-ть '!P34+'[4]Ст-ть '!R34+'[4]Ст-ть '!T34</f>
        <v>0</v>
      </c>
      <c r="AQ37" s="27">
        <f>'[4]Ст-ть '!N34</f>
        <v>0</v>
      </c>
      <c r="AR37" s="4">
        <f>'[4]Ст-ть '!O34</f>
        <v>0</v>
      </c>
      <c r="AS37" s="27">
        <f>'[4]Ст-ть '!S34</f>
        <v>0</v>
      </c>
      <c r="AT37" s="27">
        <f>'[4]Ст-ть '!T34</f>
        <v>0</v>
      </c>
      <c r="AU37" s="27">
        <f>'[4]Ст-ть '!U34</f>
        <v>181</v>
      </c>
      <c r="AV37" s="4">
        <f>'[4]Ст-ть '!V34</f>
        <v>14000800</v>
      </c>
      <c r="AW37" s="26"/>
      <c r="AX37" s="4"/>
    </row>
    <row r="38" spans="1:50" s="3" customFormat="1" x14ac:dyDescent="0.25">
      <c r="A38" s="43">
        <f t="shared" si="11"/>
        <v>27</v>
      </c>
      <c r="B38" s="45" t="s">
        <v>93</v>
      </c>
      <c r="C38" s="23" t="s">
        <v>91</v>
      </c>
      <c r="D38" s="9"/>
      <c r="E38" s="9" t="s">
        <v>92</v>
      </c>
      <c r="F38" s="10">
        <f t="shared" si="9"/>
        <v>28930026.899999999</v>
      </c>
      <c r="G38" s="27"/>
      <c r="H38" s="4"/>
      <c r="I38" s="27"/>
      <c r="J38" s="4"/>
      <c r="K38" s="11">
        <v>0</v>
      </c>
      <c r="L38" s="11">
        <v>0</v>
      </c>
      <c r="M38" s="11">
        <v>0</v>
      </c>
      <c r="N38" s="10">
        <f t="shared" si="8"/>
        <v>0</v>
      </c>
      <c r="O38" s="10"/>
      <c r="P38" s="10">
        <v>0</v>
      </c>
      <c r="Q38" s="27">
        <f>'[2]Ст-ть '!C36</f>
        <v>269</v>
      </c>
      <c r="R38" s="10">
        <f t="shared" si="10"/>
        <v>28930026.899999999</v>
      </c>
      <c r="S38" s="27">
        <f>'[2]Ст-ть '!W36+'[2]Ст-ть '!X36</f>
        <v>0</v>
      </c>
      <c r="T38" s="10">
        <f>'[2]Ст-ть '!Y36</f>
        <v>0</v>
      </c>
      <c r="U38" s="27">
        <f>'[2]Ст-ть '!Z36</f>
        <v>0</v>
      </c>
      <c r="V38" s="10">
        <f>'[2]Ст-ть '!AB36</f>
        <v>0</v>
      </c>
      <c r="W38" s="27">
        <f>'[3]29.12.2023'!AW36</f>
        <v>269</v>
      </c>
      <c r="X38" s="4">
        <f>'[2]Ст-ть '!AH36</f>
        <v>28930026.899999999</v>
      </c>
      <c r="Y38" s="27">
        <f>'[2]Ст-ть '!W36</f>
        <v>0</v>
      </c>
      <c r="Z38" s="4">
        <f>'[2]Ст-ть '!W36*'[2]Ст-ть '!W$6</f>
        <v>0</v>
      </c>
      <c r="AA38" s="26"/>
      <c r="AB38" s="4"/>
      <c r="AC38" s="27">
        <f>'[3]29.12.2023'!CN36</f>
        <v>0</v>
      </c>
      <c r="AD38" s="4">
        <f>'[2]Ст-ть '!AI36</f>
        <v>0</v>
      </c>
      <c r="AE38" s="27">
        <f>'[2]Ст-ть '!X36</f>
        <v>0</v>
      </c>
      <c r="AF38" s="4">
        <f>'[2]Ст-ть '!X36*'[2]Ст-ть '!X$6</f>
        <v>0</v>
      </c>
      <c r="AG38" s="26"/>
      <c r="AH38" s="4"/>
      <c r="AI38" s="27">
        <f>'[4]Ст-ть '!C35+'[4]Ст-ть '!U35</f>
        <v>0</v>
      </c>
      <c r="AJ38" s="10">
        <f>'[4]Ст-ть '!W35</f>
        <v>0</v>
      </c>
      <c r="AK38" s="27">
        <f>'[4]Ст-ть '!N35</f>
        <v>0</v>
      </c>
      <c r="AL38" s="4">
        <f>'[4]Ст-ть '!O35</f>
        <v>0</v>
      </c>
      <c r="AM38" s="27">
        <f>'[4]Ст-ть '!S35</f>
        <v>0</v>
      </c>
      <c r="AN38" s="4">
        <f>'[4]Ст-ть '!T35</f>
        <v>0</v>
      </c>
      <c r="AO38" s="27">
        <f>'[4]Ст-ть '!D35+'[4]Ст-ть '!K35+'[4]Ст-ть '!N35+'[4]Ст-ть '!Q35+'[4]Ст-ть '!S35</f>
        <v>0</v>
      </c>
      <c r="AP38" s="4">
        <f>'[4]Ст-ть '!I35+'[4]Ст-ть '!M35+'[4]Ст-ть '!O35+'[4]Ст-ть '!P35+'[4]Ст-ть '!R35+'[4]Ст-ть '!T35</f>
        <v>0</v>
      </c>
      <c r="AQ38" s="27">
        <f>'[4]Ст-ть '!N35</f>
        <v>0</v>
      </c>
      <c r="AR38" s="4">
        <f>'[4]Ст-ть '!O35</f>
        <v>0</v>
      </c>
      <c r="AS38" s="27">
        <f>'[4]Ст-ть '!S35</f>
        <v>0</v>
      </c>
      <c r="AT38" s="27">
        <f>'[4]Ст-ть '!T35</f>
        <v>0</v>
      </c>
      <c r="AU38" s="27">
        <f>'[4]Ст-ть '!U35</f>
        <v>0</v>
      </c>
      <c r="AV38" s="4">
        <f>'[4]Ст-ть '!V35</f>
        <v>0</v>
      </c>
      <c r="AW38" s="26"/>
      <c r="AX38" s="4"/>
    </row>
    <row r="39" spans="1:50" s="3" customFormat="1" x14ac:dyDescent="0.25">
      <c r="A39" s="43">
        <f t="shared" si="11"/>
        <v>28</v>
      </c>
      <c r="B39" s="45" t="s">
        <v>95</v>
      </c>
      <c r="C39" s="23" t="s">
        <v>94</v>
      </c>
      <c r="D39" s="9"/>
      <c r="E39" s="9" t="s">
        <v>92</v>
      </c>
      <c r="F39" s="10">
        <f t="shared" si="9"/>
        <v>28480339.010000002</v>
      </c>
      <c r="G39" s="27"/>
      <c r="H39" s="4"/>
      <c r="I39" s="27"/>
      <c r="J39" s="4"/>
      <c r="K39" s="11">
        <v>0</v>
      </c>
      <c r="L39" s="11">
        <v>0</v>
      </c>
      <c r="M39" s="11">
        <v>0</v>
      </c>
      <c r="N39" s="10">
        <f t="shared" si="8"/>
        <v>0</v>
      </c>
      <c r="O39" s="10"/>
      <c r="P39" s="10">
        <v>0</v>
      </c>
      <c r="Q39" s="27">
        <f>'[2]Ст-ть '!C37</f>
        <v>252</v>
      </c>
      <c r="R39" s="10">
        <f t="shared" si="10"/>
        <v>28480339.010000002</v>
      </c>
      <c r="S39" s="27">
        <f>'[2]Ст-ть '!W37+'[2]Ст-ть '!X37</f>
        <v>0</v>
      </c>
      <c r="T39" s="10">
        <f>'[2]Ст-ть '!Y37</f>
        <v>0</v>
      </c>
      <c r="U39" s="27">
        <f>'[2]Ст-ть '!Z37</f>
        <v>0</v>
      </c>
      <c r="V39" s="10">
        <f>'[2]Ст-ть '!AB37</f>
        <v>0</v>
      </c>
      <c r="W39" s="27">
        <f>'[3]29.12.2023'!AW37</f>
        <v>252</v>
      </c>
      <c r="X39" s="4">
        <f>'[2]Ст-ть '!AH37</f>
        <v>28480339.010000002</v>
      </c>
      <c r="Y39" s="27">
        <f>'[2]Ст-ть '!W37</f>
        <v>0</v>
      </c>
      <c r="Z39" s="4">
        <f>'[2]Ст-ть '!W37*'[2]Ст-ть '!W$6</f>
        <v>0</v>
      </c>
      <c r="AA39" s="26"/>
      <c r="AB39" s="4"/>
      <c r="AC39" s="27">
        <f>'[3]29.12.2023'!CN37</f>
        <v>0</v>
      </c>
      <c r="AD39" s="4">
        <f>'[2]Ст-ть '!AI37</f>
        <v>0</v>
      </c>
      <c r="AE39" s="27">
        <f>'[2]Ст-ть '!X37</f>
        <v>0</v>
      </c>
      <c r="AF39" s="4">
        <f>'[2]Ст-ть '!X37*'[2]Ст-ть '!X$6</f>
        <v>0</v>
      </c>
      <c r="AG39" s="26"/>
      <c r="AH39" s="4"/>
      <c r="AI39" s="27">
        <f>'[4]Ст-ть '!C36+'[4]Ст-ть '!U36</f>
        <v>0</v>
      </c>
      <c r="AJ39" s="10">
        <f>'[4]Ст-ть '!W36</f>
        <v>0</v>
      </c>
      <c r="AK39" s="27">
        <f>'[4]Ст-ть '!N36</f>
        <v>0</v>
      </c>
      <c r="AL39" s="4">
        <f>'[4]Ст-ть '!O36</f>
        <v>0</v>
      </c>
      <c r="AM39" s="27">
        <f>'[4]Ст-ть '!S36</f>
        <v>0</v>
      </c>
      <c r="AN39" s="4">
        <f>'[4]Ст-ть '!T36</f>
        <v>0</v>
      </c>
      <c r="AO39" s="27">
        <f>'[4]Ст-ть '!D36+'[4]Ст-ть '!K36+'[4]Ст-ть '!N36+'[4]Ст-ть '!Q36+'[4]Ст-ть '!S36</f>
        <v>0</v>
      </c>
      <c r="AP39" s="4">
        <f>'[4]Ст-ть '!I36+'[4]Ст-ть '!M36+'[4]Ст-ть '!O36+'[4]Ст-ть '!P36+'[4]Ст-ть '!R36+'[4]Ст-ть '!T36</f>
        <v>0</v>
      </c>
      <c r="AQ39" s="27">
        <f>'[4]Ст-ть '!N36</f>
        <v>0</v>
      </c>
      <c r="AR39" s="4">
        <f>'[4]Ст-ть '!O36</f>
        <v>0</v>
      </c>
      <c r="AS39" s="27">
        <f>'[4]Ст-ть '!S36</f>
        <v>0</v>
      </c>
      <c r="AT39" s="27">
        <f>'[4]Ст-ть '!T36</f>
        <v>0</v>
      </c>
      <c r="AU39" s="27">
        <f>'[4]Ст-ть '!U36</f>
        <v>0</v>
      </c>
      <c r="AV39" s="4">
        <f>'[4]Ст-ть '!V36</f>
        <v>0</v>
      </c>
      <c r="AW39" s="26"/>
      <c r="AX39" s="4"/>
    </row>
    <row r="40" spans="1:50" s="3" customFormat="1" x14ac:dyDescent="0.25">
      <c r="A40" s="43">
        <f t="shared" si="11"/>
        <v>29</v>
      </c>
      <c r="B40" s="45" t="s">
        <v>97</v>
      </c>
      <c r="C40" s="23" t="s">
        <v>96</v>
      </c>
      <c r="D40" s="9"/>
      <c r="E40" s="9" t="s">
        <v>92</v>
      </c>
      <c r="F40" s="10">
        <f t="shared" si="9"/>
        <v>23261814</v>
      </c>
      <c r="G40" s="27"/>
      <c r="H40" s="4"/>
      <c r="I40" s="27"/>
      <c r="J40" s="4"/>
      <c r="K40" s="11">
        <v>0</v>
      </c>
      <c r="L40" s="11">
        <v>0</v>
      </c>
      <c r="M40" s="11">
        <v>0</v>
      </c>
      <c r="N40" s="10">
        <f t="shared" si="8"/>
        <v>23261814</v>
      </c>
      <c r="O40" s="10"/>
      <c r="P40" s="10">
        <v>23261814</v>
      </c>
      <c r="Q40" s="27">
        <f>'[2]Ст-ть '!C38</f>
        <v>0</v>
      </c>
      <c r="R40" s="10">
        <f t="shared" si="10"/>
        <v>0</v>
      </c>
      <c r="S40" s="27">
        <f>'[2]Ст-ть '!W38+'[2]Ст-ть '!X38</f>
        <v>0</v>
      </c>
      <c r="T40" s="10">
        <f>'[2]Ст-ть '!Y38</f>
        <v>0</v>
      </c>
      <c r="U40" s="27">
        <f>'[2]Ст-ть '!Z38</f>
        <v>0</v>
      </c>
      <c r="V40" s="10">
        <f>'[2]Ст-ть '!AB38</f>
        <v>0</v>
      </c>
      <c r="W40" s="27">
        <f>'[3]29.12.2023'!AW38</f>
        <v>0</v>
      </c>
      <c r="X40" s="4">
        <f>'[2]Ст-ть '!AH38</f>
        <v>0</v>
      </c>
      <c r="Y40" s="27">
        <f>'[2]Ст-ть '!W38</f>
        <v>0</v>
      </c>
      <c r="Z40" s="4">
        <f>'[2]Ст-ть '!W38*'[2]Ст-ть '!W$6</f>
        <v>0</v>
      </c>
      <c r="AA40" s="26"/>
      <c r="AB40" s="4"/>
      <c r="AC40" s="27">
        <f>'[3]29.12.2023'!CN38</f>
        <v>0</v>
      </c>
      <c r="AD40" s="4">
        <f>'[2]Ст-ть '!AI38</f>
        <v>0</v>
      </c>
      <c r="AE40" s="27">
        <f>'[2]Ст-ть '!X38</f>
        <v>0</v>
      </c>
      <c r="AF40" s="4">
        <f>'[2]Ст-ть '!X38*'[2]Ст-ть '!X$6</f>
        <v>0</v>
      </c>
      <c r="AG40" s="26"/>
      <c r="AH40" s="4"/>
      <c r="AI40" s="27">
        <f>'[4]Ст-ть '!C37+'[4]Ст-ть '!U37</f>
        <v>0</v>
      </c>
      <c r="AJ40" s="10">
        <f>'[4]Ст-ть '!W37</f>
        <v>0</v>
      </c>
      <c r="AK40" s="27">
        <f>'[4]Ст-ть '!N37</f>
        <v>0</v>
      </c>
      <c r="AL40" s="4">
        <f>'[4]Ст-ть '!O37</f>
        <v>0</v>
      </c>
      <c r="AM40" s="27">
        <f>'[4]Ст-ть '!S37</f>
        <v>0</v>
      </c>
      <c r="AN40" s="4">
        <f>'[4]Ст-ть '!T37</f>
        <v>0</v>
      </c>
      <c r="AO40" s="27">
        <f>'[4]Ст-ть '!D37+'[4]Ст-ть '!K37+'[4]Ст-ть '!N37+'[4]Ст-ть '!Q37+'[4]Ст-ть '!S37</f>
        <v>0</v>
      </c>
      <c r="AP40" s="4">
        <f>'[4]Ст-ть '!I37+'[4]Ст-ть '!M37+'[4]Ст-ть '!O37+'[4]Ст-ть '!P37+'[4]Ст-ть '!R37+'[4]Ст-ть '!T37</f>
        <v>0</v>
      </c>
      <c r="AQ40" s="27">
        <f>'[4]Ст-ть '!N37</f>
        <v>0</v>
      </c>
      <c r="AR40" s="4">
        <f>'[4]Ст-ть '!O37</f>
        <v>0</v>
      </c>
      <c r="AS40" s="27">
        <f>'[4]Ст-ть '!S37</f>
        <v>0</v>
      </c>
      <c r="AT40" s="27">
        <f>'[4]Ст-ть '!T37</f>
        <v>0</v>
      </c>
      <c r="AU40" s="27">
        <f>'[4]Ст-ть '!U37</f>
        <v>0</v>
      </c>
      <c r="AV40" s="4">
        <f>'[4]Ст-ть '!V37</f>
        <v>0</v>
      </c>
      <c r="AW40" s="26"/>
      <c r="AX40" s="4"/>
    </row>
    <row r="41" spans="1:50" s="3" customFormat="1" ht="30" customHeight="1" x14ac:dyDescent="0.25">
      <c r="A41" s="43">
        <f t="shared" si="11"/>
        <v>30</v>
      </c>
      <c r="B41" s="45" t="s">
        <v>277</v>
      </c>
      <c r="C41" s="23" t="s">
        <v>98</v>
      </c>
      <c r="D41" s="9"/>
      <c r="E41" s="9" t="s">
        <v>92</v>
      </c>
      <c r="F41" s="10">
        <f t="shared" si="9"/>
        <v>11134568.42</v>
      </c>
      <c r="G41" s="27"/>
      <c r="H41" s="4"/>
      <c r="I41" s="27"/>
      <c r="J41" s="4"/>
      <c r="K41" s="11">
        <v>0</v>
      </c>
      <c r="L41" s="11">
        <v>0</v>
      </c>
      <c r="M41" s="11">
        <v>0</v>
      </c>
      <c r="N41" s="10">
        <f t="shared" si="8"/>
        <v>11134568.42</v>
      </c>
      <c r="O41" s="10"/>
      <c r="P41" s="10">
        <v>11134568.42</v>
      </c>
      <c r="Q41" s="27">
        <f>'[2]Ст-ть '!C39</f>
        <v>0</v>
      </c>
      <c r="R41" s="10">
        <f t="shared" si="10"/>
        <v>0</v>
      </c>
      <c r="S41" s="27">
        <f>'[2]Ст-ть '!W39+'[2]Ст-ть '!X39</f>
        <v>0</v>
      </c>
      <c r="T41" s="10">
        <f>'[2]Ст-ть '!Y39</f>
        <v>0</v>
      </c>
      <c r="U41" s="27">
        <f>'[2]Ст-ть '!Z39</f>
        <v>0</v>
      </c>
      <c r="V41" s="10">
        <f>'[2]Ст-ть '!AB39</f>
        <v>0</v>
      </c>
      <c r="W41" s="27">
        <f>'[3]29.12.2023'!AW39</f>
        <v>0</v>
      </c>
      <c r="X41" s="4">
        <f>'[2]Ст-ть '!AH39</f>
        <v>0</v>
      </c>
      <c r="Y41" s="27">
        <f>'[2]Ст-ть '!W39</f>
        <v>0</v>
      </c>
      <c r="Z41" s="4">
        <f>'[2]Ст-ть '!W39*'[2]Ст-ть '!W$6</f>
        <v>0</v>
      </c>
      <c r="AA41" s="26"/>
      <c r="AB41" s="4"/>
      <c r="AC41" s="27">
        <f>'[3]29.12.2023'!CN39</f>
        <v>0</v>
      </c>
      <c r="AD41" s="4">
        <f>'[2]Ст-ть '!AI39</f>
        <v>0</v>
      </c>
      <c r="AE41" s="27">
        <f>'[2]Ст-ть '!X39</f>
        <v>0</v>
      </c>
      <c r="AF41" s="4">
        <f>'[2]Ст-ть '!X39*'[2]Ст-ть '!X$6</f>
        <v>0</v>
      </c>
      <c r="AG41" s="26"/>
      <c r="AH41" s="4"/>
      <c r="AI41" s="27">
        <f>'[4]Ст-ть '!C38+'[4]Ст-ть '!U38</f>
        <v>0</v>
      </c>
      <c r="AJ41" s="10">
        <f>'[4]Ст-ть '!W38</f>
        <v>0</v>
      </c>
      <c r="AK41" s="27">
        <f>'[4]Ст-ть '!N38</f>
        <v>0</v>
      </c>
      <c r="AL41" s="4">
        <f>'[4]Ст-ть '!O38</f>
        <v>0</v>
      </c>
      <c r="AM41" s="27">
        <f>'[4]Ст-ть '!S38</f>
        <v>0</v>
      </c>
      <c r="AN41" s="4">
        <f>'[4]Ст-ть '!T38</f>
        <v>0</v>
      </c>
      <c r="AO41" s="27">
        <f>'[4]Ст-ть '!D38+'[4]Ст-ть '!K38+'[4]Ст-ть '!N38+'[4]Ст-ть '!Q38+'[4]Ст-ть '!S38</f>
        <v>0</v>
      </c>
      <c r="AP41" s="4">
        <f>'[4]Ст-ть '!I38+'[4]Ст-ть '!M38+'[4]Ст-ть '!O38+'[4]Ст-ть '!P38+'[4]Ст-ть '!R38+'[4]Ст-ть '!T38</f>
        <v>0</v>
      </c>
      <c r="AQ41" s="27">
        <f>'[4]Ст-ть '!N38</f>
        <v>0</v>
      </c>
      <c r="AR41" s="4">
        <f>'[4]Ст-ть '!O38</f>
        <v>0</v>
      </c>
      <c r="AS41" s="27">
        <f>'[4]Ст-ть '!S38</f>
        <v>0</v>
      </c>
      <c r="AT41" s="27">
        <f>'[4]Ст-ть '!T38</f>
        <v>0</v>
      </c>
      <c r="AU41" s="27">
        <f>'[4]Ст-ть '!U38</f>
        <v>0</v>
      </c>
      <c r="AV41" s="4">
        <f>'[4]Ст-ть '!V38</f>
        <v>0</v>
      </c>
      <c r="AW41" s="26"/>
      <c r="AX41" s="4"/>
    </row>
    <row r="42" spans="1:50" s="3" customFormat="1" x14ac:dyDescent="0.25">
      <c r="A42" s="43">
        <f t="shared" si="11"/>
        <v>31</v>
      </c>
      <c r="B42" s="45" t="s">
        <v>99</v>
      </c>
      <c r="C42" s="23">
        <v>330064</v>
      </c>
      <c r="D42" s="9"/>
      <c r="E42" s="9" t="s">
        <v>92</v>
      </c>
      <c r="F42" s="10">
        <f t="shared" si="9"/>
        <v>342563156.75999999</v>
      </c>
      <c r="G42" s="27"/>
      <c r="H42" s="4"/>
      <c r="I42" s="27"/>
      <c r="J42" s="4"/>
      <c r="K42" s="11">
        <v>117</v>
      </c>
      <c r="L42" s="11">
        <v>0</v>
      </c>
      <c r="M42" s="11">
        <v>2712</v>
      </c>
      <c r="N42" s="10">
        <f t="shared" si="8"/>
        <v>324757696.38</v>
      </c>
      <c r="O42" s="10"/>
      <c r="P42" s="10">
        <v>324757696.38</v>
      </c>
      <c r="Q42" s="27">
        <f>'[2]Ст-ть '!C40</f>
        <v>1736</v>
      </c>
      <c r="R42" s="10">
        <f t="shared" si="10"/>
        <v>17805460.379999999</v>
      </c>
      <c r="S42" s="27">
        <f>'[2]Ст-ть '!W40+'[2]Ст-ть '!X40</f>
        <v>0</v>
      </c>
      <c r="T42" s="10">
        <f>'[2]Ст-ть '!Y40</f>
        <v>0</v>
      </c>
      <c r="U42" s="27">
        <f>'[2]Ст-ть '!Z40</f>
        <v>0</v>
      </c>
      <c r="V42" s="10">
        <f>'[2]Ст-ть '!AB40</f>
        <v>0</v>
      </c>
      <c r="W42" s="27">
        <f>'[3]29.12.2023'!AW40</f>
        <v>1736</v>
      </c>
      <c r="X42" s="4">
        <f>'[2]Ст-ть '!AH40</f>
        <v>17805460.379999999</v>
      </c>
      <c r="Y42" s="27">
        <f>'[2]Ст-ть '!W40</f>
        <v>0</v>
      </c>
      <c r="Z42" s="4">
        <f>'[2]Ст-ть '!W40*'[2]Ст-ть '!W$6</f>
        <v>0</v>
      </c>
      <c r="AA42" s="26"/>
      <c r="AB42" s="4"/>
      <c r="AC42" s="27">
        <f>'[3]29.12.2023'!CN40</f>
        <v>0</v>
      </c>
      <c r="AD42" s="4">
        <f>'[2]Ст-ть '!AI40</f>
        <v>0</v>
      </c>
      <c r="AE42" s="27">
        <f>'[2]Ст-ть '!X40</f>
        <v>0</v>
      </c>
      <c r="AF42" s="4">
        <f>'[2]Ст-ть '!X40*'[2]Ст-ть '!X$6</f>
        <v>0</v>
      </c>
      <c r="AG42" s="26"/>
      <c r="AH42" s="4"/>
      <c r="AI42" s="27">
        <f>'[4]Ст-ть '!C39+'[4]Ст-ть '!U39</f>
        <v>0</v>
      </c>
      <c r="AJ42" s="10">
        <f>'[4]Ст-ть '!W39</f>
        <v>0</v>
      </c>
      <c r="AK42" s="27">
        <f>'[4]Ст-ть '!N39</f>
        <v>0</v>
      </c>
      <c r="AL42" s="4">
        <f>'[4]Ст-ть '!O39</f>
        <v>0</v>
      </c>
      <c r="AM42" s="27">
        <f>'[4]Ст-ть '!S39</f>
        <v>0</v>
      </c>
      <c r="AN42" s="4">
        <f>'[4]Ст-ть '!T39</f>
        <v>0</v>
      </c>
      <c r="AO42" s="27">
        <f>'[4]Ст-ть '!D39+'[4]Ст-ть '!K39+'[4]Ст-ть '!N39+'[4]Ст-ть '!Q39+'[4]Ст-ть '!S39</f>
        <v>0</v>
      </c>
      <c r="AP42" s="4">
        <f>'[4]Ст-ть '!I39+'[4]Ст-ть '!M39+'[4]Ст-ть '!O39+'[4]Ст-ть '!P39+'[4]Ст-ть '!R39+'[4]Ст-ть '!T39</f>
        <v>0</v>
      </c>
      <c r="AQ42" s="27">
        <f>'[4]Ст-ть '!N39</f>
        <v>0</v>
      </c>
      <c r="AR42" s="4">
        <f>'[4]Ст-ть '!O39</f>
        <v>0</v>
      </c>
      <c r="AS42" s="27">
        <f>'[4]Ст-ть '!S39</f>
        <v>0</v>
      </c>
      <c r="AT42" s="27">
        <f>'[4]Ст-ть '!T39</f>
        <v>0</v>
      </c>
      <c r="AU42" s="27">
        <f>'[4]Ст-ть '!U39</f>
        <v>0</v>
      </c>
      <c r="AV42" s="4">
        <f>'[4]Ст-ть '!V39</f>
        <v>0</v>
      </c>
      <c r="AW42" s="26"/>
      <c r="AX42" s="4"/>
    </row>
    <row r="43" spans="1:50" s="3" customFormat="1" ht="30" customHeight="1" x14ac:dyDescent="0.25">
      <c r="A43" s="43">
        <f t="shared" si="11"/>
        <v>32</v>
      </c>
      <c r="B43" s="45" t="s">
        <v>101</v>
      </c>
      <c r="C43" s="23" t="s">
        <v>100</v>
      </c>
      <c r="D43" s="9"/>
      <c r="E43" s="9" t="s">
        <v>92</v>
      </c>
      <c r="F43" s="10">
        <f t="shared" si="9"/>
        <v>37641010</v>
      </c>
      <c r="G43" s="27"/>
      <c r="H43" s="4"/>
      <c r="I43" s="27"/>
      <c r="J43" s="4"/>
      <c r="K43" s="11">
        <v>0</v>
      </c>
      <c r="L43" s="11">
        <v>0</v>
      </c>
      <c r="M43" s="11">
        <v>0</v>
      </c>
      <c r="N43" s="10">
        <f t="shared" ref="N43:N74" si="12">O43+P43</f>
        <v>37641010</v>
      </c>
      <c r="O43" s="10"/>
      <c r="P43" s="10">
        <v>37641010</v>
      </c>
      <c r="Q43" s="27">
        <f>'[2]Ст-ть '!C41</f>
        <v>0</v>
      </c>
      <c r="R43" s="10">
        <f t="shared" si="10"/>
        <v>0</v>
      </c>
      <c r="S43" s="27">
        <f>'[2]Ст-ть '!W41+'[2]Ст-ть '!X41</f>
        <v>0</v>
      </c>
      <c r="T43" s="10">
        <f>'[2]Ст-ть '!Y41</f>
        <v>0</v>
      </c>
      <c r="U43" s="27">
        <f>'[2]Ст-ть '!Z41</f>
        <v>0</v>
      </c>
      <c r="V43" s="10">
        <f>'[2]Ст-ть '!AB41</f>
        <v>0</v>
      </c>
      <c r="W43" s="27">
        <f>'[3]29.12.2023'!AW41</f>
        <v>0</v>
      </c>
      <c r="X43" s="4">
        <f>'[2]Ст-ть '!AH41</f>
        <v>0</v>
      </c>
      <c r="Y43" s="27">
        <f>'[2]Ст-ть '!W41</f>
        <v>0</v>
      </c>
      <c r="Z43" s="4">
        <f>'[2]Ст-ть '!W41*'[2]Ст-ть '!W$6</f>
        <v>0</v>
      </c>
      <c r="AA43" s="26"/>
      <c r="AB43" s="4"/>
      <c r="AC43" s="27">
        <f>'[3]29.12.2023'!CN41</f>
        <v>0</v>
      </c>
      <c r="AD43" s="4">
        <f>'[2]Ст-ть '!AI41</f>
        <v>0</v>
      </c>
      <c r="AE43" s="27">
        <f>'[2]Ст-ть '!X41</f>
        <v>0</v>
      </c>
      <c r="AF43" s="4">
        <f>'[2]Ст-ть '!X41*'[2]Ст-ть '!X$6</f>
        <v>0</v>
      </c>
      <c r="AG43" s="26"/>
      <c r="AH43" s="4"/>
      <c r="AI43" s="27">
        <f>'[4]Ст-ть '!C40+'[4]Ст-ть '!U40</f>
        <v>0</v>
      </c>
      <c r="AJ43" s="10">
        <f>'[4]Ст-ть '!W40</f>
        <v>0</v>
      </c>
      <c r="AK43" s="27">
        <f>'[4]Ст-ть '!N40</f>
        <v>0</v>
      </c>
      <c r="AL43" s="4">
        <f>'[4]Ст-ть '!O40</f>
        <v>0</v>
      </c>
      <c r="AM43" s="27">
        <f>'[4]Ст-ть '!S40</f>
        <v>0</v>
      </c>
      <c r="AN43" s="4">
        <f>'[4]Ст-ть '!T40</f>
        <v>0</v>
      </c>
      <c r="AO43" s="27">
        <f>'[4]Ст-ть '!D40+'[4]Ст-ть '!K40+'[4]Ст-ть '!N40+'[4]Ст-ть '!Q40+'[4]Ст-ть '!S40</f>
        <v>0</v>
      </c>
      <c r="AP43" s="4">
        <f>'[4]Ст-ть '!I40+'[4]Ст-ть '!M40+'[4]Ст-ть '!O40+'[4]Ст-ть '!P40+'[4]Ст-ть '!R40+'[4]Ст-ть '!T40</f>
        <v>0</v>
      </c>
      <c r="AQ43" s="27">
        <f>'[4]Ст-ть '!N40</f>
        <v>0</v>
      </c>
      <c r="AR43" s="4">
        <f>'[4]Ст-ть '!O40</f>
        <v>0</v>
      </c>
      <c r="AS43" s="27">
        <f>'[4]Ст-ть '!S40</f>
        <v>0</v>
      </c>
      <c r="AT43" s="27">
        <f>'[4]Ст-ть '!T40</f>
        <v>0</v>
      </c>
      <c r="AU43" s="27">
        <f>'[4]Ст-ть '!U40</f>
        <v>0</v>
      </c>
      <c r="AV43" s="4">
        <f>'[4]Ст-ть '!V40</f>
        <v>0</v>
      </c>
      <c r="AW43" s="26"/>
      <c r="AX43" s="4"/>
    </row>
    <row r="44" spans="1:50" s="3" customFormat="1" x14ac:dyDescent="0.25">
      <c r="A44" s="43">
        <f t="shared" si="11"/>
        <v>33</v>
      </c>
      <c r="B44" s="45" t="s">
        <v>103</v>
      </c>
      <c r="C44" s="23" t="s">
        <v>102</v>
      </c>
      <c r="D44" s="9"/>
      <c r="E44" s="9" t="s">
        <v>92</v>
      </c>
      <c r="F44" s="10">
        <f t="shared" si="9"/>
        <v>5160627.8600000003</v>
      </c>
      <c r="G44" s="27"/>
      <c r="H44" s="4"/>
      <c r="I44" s="27"/>
      <c r="J44" s="4"/>
      <c r="K44" s="11">
        <v>0</v>
      </c>
      <c r="L44" s="11">
        <v>0</v>
      </c>
      <c r="M44" s="11">
        <v>0</v>
      </c>
      <c r="N44" s="10">
        <f t="shared" si="12"/>
        <v>0</v>
      </c>
      <c r="O44" s="10"/>
      <c r="P44" s="10">
        <v>0</v>
      </c>
      <c r="Q44" s="27">
        <f>'[2]Ст-ть '!C42</f>
        <v>79</v>
      </c>
      <c r="R44" s="10">
        <f t="shared" si="10"/>
        <v>3998689.98</v>
      </c>
      <c r="S44" s="27">
        <f>'[2]Ст-ть '!W42+'[2]Ст-ть '!X42</f>
        <v>0</v>
      </c>
      <c r="T44" s="10">
        <f>'[2]Ст-ть '!Y42</f>
        <v>0</v>
      </c>
      <c r="U44" s="27">
        <f>'[2]Ст-ть '!Z42</f>
        <v>0</v>
      </c>
      <c r="V44" s="10">
        <f>'[2]Ст-ть '!AB42</f>
        <v>0</v>
      </c>
      <c r="W44" s="27">
        <f>'[3]29.12.2023'!AW42</f>
        <v>79</v>
      </c>
      <c r="X44" s="4">
        <f>'[2]Ст-ть '!AH42</f>
        <v>3998689.98</v>
      </c>
      <c r="Y44" s="27">
        <f>'[2]Ст-ть '!W42</f>
        <v>0</v>
      </c>
      <c r="Z44" s="4">
        <f>'[2]Ст-ть '!W42*'[2]Ст-ть '!W$6</f>
        <v>0</v>
      </c>
      <c r="AA44" s="26"/>
      <c r="AB44" s="4"/>
      <c r="AC44" s="27">
        <f>'[3]29.12.2023'!CN42</f>
        <v>0</v>
      </c>
      <c r="AD44" s="4">
        <f>'[2]Ст-ть '!AI42</f>
        <v>0</v>
      </c>
      <c r="AE44" s="27">
        <f>'[2]Ст-ть '!X42</f>
        <v>0</v>
      </c>
      <c r="AF44" s="4">
        <f>'[2]Ст-ть '!X42*'[2]Ст-ть '!X$6</f>
        <v>0</v>
      </c>
      <c r="AG44" s="26"/>
      <c r="AH44" s="4"/>
      <c r="AI44" s="27">
        <f>'[4]Ст-ть '!C41+'[4]Ст-ть '!U41</f>
        <v>27</v>
      </c>
      <c r="AJ44" s="10">
        <f>'[4]Ст-ть '!W41</f>
        <v>1161937.8799999999</v>
      </c>
      <c r="AK44" s="27">
        <f>'[4]Ст-ть '!N41</f>
        <v>0</v>
      </c>
      <c r="AL44" s="4">
        <f>'[4]Ст-ть '!O41</f>
        <v>0</v>
      </c>
      <c r="AM44" s="27">
        <f>'[4]Ст-ть '!S41</f>
        <v>0</v>
      </c>
      <c r="AN44" s="4">
        <f>'[4]Ст-ть '!T41</f>
        <v>0</v>
      </c>
      <c r="AO44" s="27">
        <f>'[4]Ст-ть '!D41+'[4]Ст-ть '!K41+'[4]Ст-ть '!N41+'[4]Ст-ть '!Q41+'[4]Ст-ть '!S41</f>
        <v>27</v>
      </c>
      <c r="AP44" s="4">
        <f>'[4]Ст-ть '!I41+'[4]Ст-ть '!M41+'[4]Ст-ть '!O41+'[4]Ст-ть '!P41+'[4]Ст-ть '!R41+'[4]Ст-ть '!T41</f>
        <v>1161937.8799999999</v>
      </c>
      <c r="AQ44" s="27">
        <f>'[4]Ст-ть '!N41</f>
        <v>0</v>
      </c>
      <c r="AR44" s="4">
        <f>'[4]Ст-ть '!O41</f>
        <v>0</v>
      </c>
      <c r="AS44" s="27">
        <f>'[4]Ст-ть '!S41</f>
        <v>0</v>
      </c>
      <c r="AT44" s="27">
        <f>'[4]Ст-ть '!T41</f>
        <v>0</v>
      </c>
      <c r="AU44" s="27">
        <f>'[4]Ст-ть '!U41</f>
        <v>0</v>
      </c>
      <c r="AV44" s="4">
        <f>'[4]Ст-ть '!V41</f>
        <v>0</v>
      </c>
      <c r="AW44" s="26"/>
      <c r="AX44" s="4"/>
    </row>
    <row r="45" spans="1:50" s="3" customFormat="1" ht="30" customHeight="1" x14ac:dyDescent="0.25">
      <c r="A45" s="43">
        <f t="shared" si="11"/>
        <v>34</v>
      </c>
      <c r="B45" s="45" t="s">
        <v>105</v>
      </c>
      <c r="C45" s="23" t="s">
        <v>104</v>
      </c>
      <c r="D45" s="9"/>
      <c r="E45" s="9" t="s">
        <v>92</v>
      </c>
      <c r="F45" s="10">
        <f t="shared" si="9"/>
        <v>20918034.800000001</v>
      </c>
      <c r="G45" s="27"/>
      <c r="H45" s="4"/>
      <c r="I45" s="27"/>
      <c r="J45" s="4"/>
      <c r="K45" s="11">
        <v>0</v>
      </c>
      <c r="L45" s="11">
        <v>0</v>
      </c>
      <c r="M45" s="11">
        <v>0</v>
      </c>
      <c r="N45" s="10">
        <f t="shared" si="12"/>
        <v>20918034.800000001</v>
      </c>
      <c r="O45" s="10"/>
      <c r="P45" s="10">
        <v>20918034.800000001</v>
      </c>
      <c r="Q45" s="27">
        <f>'[2]Ст-ть '!C43</f>
        <v>0</v>
      </c>
      <c r="R45" s="10">
        <f t="shared" si="10"/>
        <v>0</v>
      </c>
      <c r="S45" s="27">
        <f>'[2]Ст-ть '!W43+'[2]Ст-ть '!X43</f>
        <v>0</v>
      </c>
      <c r="T45" s="10">
        <f>'[2]Ст-ть '!Y43</f>
        <v>0</v>
      </c>
      <c r="U45" s="27">
        <f>'[2]Ст-ть '!Z43</f>
        <v>0</v>
      </c>
      <c r="V45" s="10">
        <f>'[2]Ст-ть '!AB43</f>
        <v>0</v>
      </c>
      <c r="W45" s="27">
        <f>'[3]29.12.2023'!AW43</f>
        <v>0</v>
      </c>
      <c r="X45" s="4">
        <f>'[2]Ст-ть '!AH43</f>
        <v>0</v>
      </c>
      <c r="Y45" s="27">
        <f>'[2]Ст-ть '!W43</f>
        <v>0</v>
      </c>
      <c r="Z45" s="4">
        <f>'[2]Ст-ть '!W43*'[2]Ст-ть '!W$6</f>
        <v>0</v>
      </c>
      <c r="AA45" s="26"/>
      <c r="AB45" s="4"/>
      <c r="AC45" s="27">
        <f>'[3]29.12.2023'!CN43</f>
        <v>0</v>
      </c>
      <c r="AD45" s="4">
        <f>'[2]Ст-ть '!AI43</f>
        <v>0</v>
      </c>
      <c r="AE45" s="27">
        <f>'[2]Ст-ть '!X43</f>
        <v>0</v>
      </c>
      <c r="AF45" s="4">
        <f>'[2]Ст-ть '!X43*'[2]Ст-ть '!X$6</f>
        <v>0</v>
      </c>
      <c r="AG45" s="26"/>
      <c r="AH45" s="4"/>
      <c r="AI45" s="27">
        <f>'[4]Ст-ть '!C42+'[4]Ст-ть '!U42</f>
        <v>0</v>
      </c>
      <c r="AJ45" s="10">
        <f>'[4]Ст-ть '!W42</f>
        <v>0</v>
      </c>
      <c r="AK45" s="27">
        <f>'[4]Ст-ть '!N42</f>
        <v>0</v>
      </c>
      <c r="AL45" s="4">
        <f>'[4]Ст-ть '!O42</f>
        <v>0</v>
      </c>
      <c r="AM45" s="27">
        <f>'[4]Ст-ть '!S42</f>
        <v>0</v>
      </c>
      <c r="AN45" s="4">
        <f>'[4]Ст-ть '!T42</f>
        <v>0</v>
      </c>
      <c r="AO45" s="27">
        <f>'[4]Ст-ть '!D42+'[4]Ст-ть '!K42+'[4]Ст-ть '!N42+'[4]Ст-ть '!Q42+'[4]Ст-ть '!S42</f>
        <v>0</v>
      </c>
      <c r="AP45" s="4">
        <f>'[4]Ст-ть '!I42+'[4]Ст-ть '!M42+'[4]Ст-ть '!O42+'[4]Ст-ть '!P42+'[4]Ст-ть '!R42+'[4]Ст-ть '!T42</f>
        <v>0</v>
      </c>
      <c r="AQ45" s="27">
        <f>'[4]Ст-ть '!N42</f>
        <v>0</v>
      </c>
      <c r="AR45" s="4">
        <f>'[4]Ст-ть '!O42</f>
        <v>0</v>
      </c>
      <c r="AS45" s="27">
        <f>'[4]Ст-ть '!S42</f>
        <v>0</v>
      </c>
      <c r="AT45" s="27">
        <f>'[4]Ст-ть '!T42</f>
        <v>0</v>
      </c>
      <c r="AU45" s="27">
        <f>'[4]Ст-ть '!U42</f>
        <v>0</v>
      </c>
      <c r="AV45" s="4">
        <f>'[4]Ст-ть '!V42</f>
        <v>0</v>
      </c>
      <c r="AW45" s="26"/>
      <c r="AX45" s="4"/>
    </row>
    <row r="46" spans="1:50" s="3" customFormat="1" x14ac:dyDescent="0.25">
      <c r="A46" s="43">
        <f>1+A45</f>
        <v>35</v>
      </c>
      <c r="B46" s="45" t="s">
        <v>108</v>
      </c>
      <c r="C46" s="23" t="s">
        <v>106</v>
      </c>
      <c r="D46" s="9"/>
      <c r="E46" s="9" t="s">
        <v>92</v>
      </c>
      <c r="F46" s="10">
        <f t="shared" si="9"/>
        <v>119869696.93000001</v>
      </c>
      <c r="G46" s="27"/>
      <c r="H46" s="4"/>
      <c r="I46" s="27"/>
      <c r="J46" s="4"/>
      <c r="K46" s="11">
        <v>0</v>
      </c>
      <c r="L46" s="11">
        <v>0</v>
      </c>
      <c r="M46" s="11">
        <v>912</v>
      </c>
      <c r="N46" s="10">
        <f t="shared" si="12"/>
        <v>112854181.44</v>
      </c>
      <c r="O46" s="10"/>
      <c r="P46" s="10">
        <v>112854181.44</v>
      </c>
      <c r="Q46" s="27">
        <f>'[2]Ст-ть '!C44</f>
        <v>684</v>
      </c>
      <c r="R46" s="10">
        <f t="shared" si="10"/>
        <v>7015515.4900000002</v>
      </c>
      <c r="S46" s="27">
        <f>'[2]Ст-ть '!W44+'[2]Ст-ть '!X44</f>
        <v>0</v>
      </c>
      <c r="T46" s="10">
        <f>'[2]Ст-ть '!Y44</f>
        <v>0</v>
      </c>
      <c r="U46" s="27">
        <f>'[2]Ст-ть '!Z44</f>
        <v>0</v>
      </c>
      <c r="V46" s="10">
        <f>'[2]Ст-ть '!AB44</f>
        <v>0</v>
      </c>
      <c r="W46" s="27">
        <f>'[3]29.12.2023'!AW44</f>
        <v>684</v>
      </c>
      <c r="X46" s="4">
        <f>'[2]Ст-ть '!AH44</f>
        <v>7015515.4900000002</v>
      </c>
      <c r="Y46" s="27">
        <f>'[2]Ст-ть '!W44</f>
        <v>0</v>
      </c>
      <c r="Z46" s="4">
        <f>'[2]Ст-ть '!W44*'[2]Ст-ть '!W$6</f>
        <v>0</v>
      </c>
      <c r="AA46" s="26"/>
      <c r="AB46" s="4"/>
      <c r="AC46" s="27">
        <f>'[3]29.12.2023'!CN44</f>
        <v>0</v>
      </c>
      <c r="AD46" s="4">
        <f>'[2]Ст-ть '!AI44</f>
        <v>0</v>
      </c>
      <c r="AE46" s="27">
        <f>'[2]Ст-ть '!X44</f>
        <v>0</v>
      </c>
      <c r="AF46" s="4">
        <f>'[2]Ст-ть '!X44*'[2]Ст-ть '!X$6</f>
        <v>0</v>
      </c>
      <c r="AG46" s="26"/>
      <c r="AH46" s="4"/>
      <c r="AI46" s="27">
        <f>'[4]Ст-ть '!C43+'[4]Ст-ть '!U43</f>
        <v>0</v>
      </c>
      <c r="AJ46" s="10">
        <f>'[4]Ст-ть '!W43</f>
        <v>0</v>
      </c>
      <c r="AK46" s="27">
        <f>'[4]Ст-ть '!N43</f>
        <v>0</v>
      </c>
      <c r="AL46" s="4">
        <f>'[4]Ст-ть '!O43</f>
        <v>0</v>
      </c>
      <c r="AM46" s="27">
        <f>'[4]Ст-ть '!S43</f>
        <v>0</v>
      </c>
      <c r="AN46" s="4">
        <f>'[4]Ст-ть '!T43</f>
        <v>0</v>
      </c>
      <c r="AO46" s="27">
        <f>'[4]Ст-ть '!D43+'[4]Ст-ть '!K43+'[4]Ст-ть '!N43+'[4]Ст-ть '!Q43+'[4]Ст-ть '!S43</f>
        <v>0</v>
      </c>
      <c r="AP46" s="4">
        <f>'[4]Ст-ть '!I43+'[4]Ст-ть '!M43+'[4]Ст-ть '!O43+'[4]Ст-ть '!P43+'[4]Ст-ть '!R43+'[4]Ст-ть '!T43</f>
        <v>0</v>
      </c>
      <c r="AQ46" s="27">
        <f>'[4]Ст-ть '!N43</f>
        <v>0</v>
      </c>
      <c r="AR46" s="4">
        <f>'[4]Ст-ть '!O43</f>
        <v>0</v>
      </c>
      <c r="AS46" s="27">
        <f>'[4]Ст-ть '!S43</f>
        <v>0</v>
      </c>
      <c r="AT46" s="27">
        <f>'[4]Ст-ть '!T43</f>
        <v>0</v>
      </c>
      <c r="AU46" s="27">
        <f>'[4]Ст-ть '!U43</f>
        <v>0</v>
      </c>
      <c r="AV46" s="4">
        <f>'[4]Ст-ть '!V43</f>
        <v>0</v>
      </c>
      <c r="AW46" s="26"/>
      <c r="AX46" s="4"/>
    </row>
    <row r="47" spans="1:50" s="3" customFormat="1" ht="30" customHeight="1" x14ac:dyDescent="0.25">
      <c r="A47" s="43">
        <f t="shared" si="11"/>
        <v>36</v>
      </c>
      <c r="B47" s="45" t="s">
        <v>110</v>
      </c>
      <c r="C47" s="23" t="s">
        <v>107</v>
      </c>
      <c r="D47" s="9"/>
      <c r="E47" s="9" t="s">
        <v>92</v>
      </c>
      <c r="F47" s="10">
        <f t="shared" si="9"/>
        <v>11084479.32</v>
      </c>
      <c r="G47" s="27"/>
      <c r="H47" s="4"/>
      <c r="I47" s="27"/>
      <c r="J47" s="4"/>
      <c r="K47" s="11">
        <v>0</v>
      </c>
      <c r="L47" s="11">
        <v>0</v>
      </c>
      <c r="M47" s="11">
        <v>0</v>
      </c>
      <c r="N47" s="10">
        <f t="shared" si="12"/>
        <v>8275196.1399999997</v>
      </c>
      <c r="O47" s="10"/>
      <c r="P47" s="10">
        <v>8275196.1399999997</v>
      </c>
      <c r="Q47" s="27">
        <f>'[2]Ст-ть '!C45</f>
        <v>88</v>
      </c>
      <c r="R47" s="10">
        <f t="shared" si="10"/>
        <v>2809283.18</v>
      </c>
      <c r="S47" s="27">
        <f>'[2]Ст-ть '!W45+'[2]Ст-ть '!X45</f>
        <v>0</v>
      </c>
      <c r="T47" s="10">
        <f>'[2]Ст-ть '!Y45</f>
        <v>0</v>
      </c>
      <c r="U47" s="27">
        <f>'[2]Ст-ть '!Z45</f>
        <v>0</v>
      </c>
      <c r="V47" s="10">
        <f>'[2]Ст-ть '!AB45</f>
        <v>0</v>
      </c>
      <c r="W47" s="27">
        <f>'[3]29.12.2023'!AW45</f>
        <v>0</v>
      </c>
      <c r="X47" s="4">
        <f>'[2]Ст-ть '!AH45</f>
        <v>0</v>
      </c>
      <c r="Y47" s="27">
        <f>'[2]Ст-ть '!W45</f>
        <v>0</v>
      </c>
      <c r="Z47" s="4">
        <f>'[2]Ст-ть '!W45*'[2]Ст-ть '!W$6</f>
        <v>0</v>
      </c>
      <c r="AA47" s="26"/>
      <c r="AB47" s="4"/>
      <c r="AC47" s="27">
        <f>'[3]29.12.2023'!CN45</f>
        <v>88</v>
      </c>
      <c r="AD47" s="4">
        <f>'[2]Ст-ть '!AI45</f>
        <v>2809283.18</v>
      </c>
      <c r="AE47" s="27">
        <f>'[2]Ст-ть '!X45</f>
        <v>0</v>
      </c>
      <c r="AF47" s="4">
        <f>'[2]Ст-ть '!X45*'[2]Ст-ть '!X$6</f>
        <v>0</v>
      </c>
      <c r="AG47" s="26"/>
      <c r="AH47" s="4"/>
      <c r="AI47" s="27">
        <f>'[4]Ст-ть '!C44+'[4]Ст-ть '!U44</f>
        <v>0</v>
      </c>
      <c r="AJ47" s="10">
        <f>'[4]Ст-ть '!W44</f>
        <v>0</v>
      </c>
      <c r="AK47" s="27">
        <f>'[4]Ст-ть '!N44</f>
        <v>0</v>
      </c>
      <c r="AL47" s="4">
        <f>'[4]Ст-ть '!O44</f>
        <v>0</v>
      </c>
      <c r="AM47" s="27">
        <f>'[4]Ст-ть '!S44</f>
        <v>0</v>
      </c>
      <c r="AN47" s="4">
        <f>'[4]Ст-ть '!T44</f>
        <v>0</v>
      </c>
      <c r="AO47" s="27">
        <f>'[4]Ст-ть '!D44+'[4]Ст-ть '!K44+'[4]Ст-ть '!N44+'[4]Ст-ть '!Q44+'[4]Ст-ть '!S44</f>
        <v>0</v>
      </c>
      <c r="AP47" s="4">
        <f>'[4]Ст-ть '!I44+'[4]Ст-ть '!M44+'[4]Ст-ть '!O44+'[4]Ст-ть '!P44+'[4]Ст-ть '!R44+'[4]Ст-ть '!T44</f>
        <v>0</v>
      </c>
      <c r="AQ47" s="27">
        <f>'[4]Ст-ть '!N44</f>
        <v>0</v>
      </c>
      <c r="AR47" s="4">
        <f>'[4]Ст-ть '!O44</f>
        <v>0</v>
      </c>
      <c r="AS47" s="27">
        <f>'[4]Ст-ть '!S44</f>
        <v>0</v>
      </c>
      <c r="AT47" s="27">
        <f>'[4]Ст-ть '!T44</f>
        <v>0</v>
      </c>
      <c r="AU47" s="27">
        <f>'[4]Ст-ть '!U44</f>
        <v>0</v>
      </c>
      <c r="AV47" s="4">
        <f>'[4]Ст-ть '!V44</f>
        <v>0</v>
      </c>
      <c r="AW47" s="26"/>
      <c r="AX47" s="4"/>
    </row>
    <row r="48" spans="1:50" s="3" customFormat="1" ht="30" x14ac:dyDescent="0.25">
      <c r="A48" s="43">
        <f t="shared" si="11"/>
        <v>37</v>
      </c>
      <c r="B48" s="45" t="s">
        <v>112</v>
      </c>
      <c r="C48" s="23" t="s">
        <v>109</v>
      </c>
      <c r="D48" s="9"/>
      <c r="E48" s="9" t="s">
        <v>92</v>
      </c>
      <c r="F48" s="10">
        <f t="shared" si="9"/>
        <v>24016526.07</v>
      </c>
      <c r="G48" s="27"/>
      <c r="H48" s="4"/>
      <c r="I48" s="27"/>
      <c r="J48" s="4"/>
      <c r="K48" s="11">
        <v>0</v>
      </c>
      <c r="L48" s="11">
        <v>0</v>
      </c>
      <c r="M48" s="11">
        <v>0</v>
      </c>
      <c r="N48" s="10">
        <f t="shared" si="12"/>
        <v>62947.3</v>
      </c>
      <c r="O48" s="10"/>
      <c r="P48" s="10">
        <v>62947.3</v>
      </c>
      <c r="Q48" s="27">
        <f>'[2]Ст-ть '!C46</f>
        <v>0</v>
      </c>
      <c r="R48" s="10">
        <f t="shared" si="10"/>
        <v>0</v>
      </c>
      <c r="S48" s="27">
        <f>'[2]Ст-ть '!W46+'[2]Ст-ть '!X46</f>
        <v>0</v>
      </c>
      <c r="T48" s="10">
        <f>'[2]Ст-ть '!Y46</f>
        <v>0</v>
      </c>
      <c r="U48" s="27">
        <f>'[2]Ст-ть '!Z46</f>
        <v>0</v>
      </c>
      <c r="V48" s="10">
        <f>'[2]Ст-ть '!AB46</f>
        <v>0</v>
      </c>
      <c r="W48" s="27">
        <f>'[3]29.12.2023'!AW46</f>
        <v>0</v>
      </c>
      <c r="X48" s="4">
        <f>'[2]Ст-ть '!AH46</f>
        <v>0</v>
      </c>
      <c r="Y48" s="27">
        <f>'[2]Ст-ть '!W46</f>
        <v>0</v>
      </c>
      <c r="Z48" s="4">
        <f>'[2]Ст-ть '!W46*'[2]Ст-ть '!W$6</f>
        <v>0</v>
      </c>
      <c r="AA48" s="26"/>
      <c r="AB48" s="4"/>
      <c r="AC48" s="27">
        <f>'[3]29.12.2023'!CN46</f>
        <v>0</v>
      </c>
      <c r="AD48" s="4">
        <f>'[2]Ст-ть '!AI46</f>
        <v>0</v>
      </c>
      <c r="AE48" s="27">
        <f>'[2]Ст-ть '!X46</f>
        <v>0</v>
      </c>
      <c r="AF48" s="4">
        <f>'[2]Ст-ть '!X46*'[2]Ст-ть '!X$6</f>
        <v>0</v>
      </c>
      <c r="AG48" s="26"/>
      <c r="AH48" s="4"/>
      <c r="AI48" s="27">
        <f>'[4]Ст-ть '!C45+'[4]Ст-ть '!U45</f>
        <v>176</v>
      </c>
      <c r="AJ48" s="10">
        <f>'[4]Ст-ть '!W45</f>
        <v>23953578.77</v>
      </c>
      <c r="AK48" s="27">
        <f>'[4]Ст-ть '!N45</f>
        <v>0</v>
      </c>
      <c r="AL48" s="4">
        <f>'[4]Ст-ть '!O45</f>
        <v>0</v>
      </c>
      <c r="AM48" s="27">
        <f>'[4]Ст-ть '!S45</f>
        <v>0</v>
      </c>
      <c r="AN48" s="4">
        <f>'[4]Ст-ть '!T45</f>
        <v>0</v>
      </c>
      <c r="AO48" s="27">
        <f>'[4]Ст-ть '!D45+'[4]Ст-ть '!K45+'[4]Ст-ть '!N45+'[4]Ст-ть '!Q45+'[4]Ст-ть '!S45</f>
        <v>31</v>
      </c>
      <c r="AP48" s="4">
        <f>'[4]Ст-ть '!I45+'[4]Ст-ть '!M45+'[4]Ст-ть '!O45+'[4]Ст-ть '!P45+'[4]Ст-ть '!R45+'[4]Ст-ть '!T45</f>
        <v>2668230.77</v>
      </c>
      <c r="AQ48" s="27">
        <f>'[4]Ст-ть '!N45</f>
        <v>0</v>
      </c>
      <c r="AR48" s="4">
        <f>'[4]Ст-ть '!O45</f>
        <v>0</v>
      </c>
      <c r="AS48" s="27">
        <f>'[4]Ст-ть '!S45</f>
        <v>0</v>
      </c>
      <c r="AT48" s="27">
        <f>'[4]Ст-ть '!T45</f>
        <v>0</v>
      </c>
      <c r="AU48" s="27">
        <f>'[4]Ст-ть '!U45</f>
        <v>145</v>
      </c>
      <c r="AV48" s="4">
        <f>'[4]Ст-ть '!V45</f>
        <v>21285348</v>
      </c>
      <c r="AW48" s="26"/>
      <c r="AX48" s="4"/>
    </row>
    <row r="49" spans="1:50" s="3" customFormat="1" ht="30" customHeight="1" x14ac:dyDescent="0.25">
      <c r="A49" s="43">
        <f>1+A48</f>
        <v>38</v>
      </c>
      <c r="B49" s="45" t="s">
        <v>114</v>
      </c>
      <c r="C49" s="23" t="s">
        <v>111</v>
      </c>
      <c r="D49" s="9"/>
      <c r="E49" s="9" t="s">
        <v>92</v>
      </c>
      <c r="F49" s="10">
        <f t="shared" si="9"/>
        <v>85045400</v>
      </c>
      <c r="G49" s="27"/>
      <c r="H49" s="4"/>
      <c r="I49" s="27"/>
      <c r="J49" s="4"/>
      <c r="K49" s="11">
        <v>0</v>
      </c>
      <c r="L49" s="11">
        <v>0</v>
      </c>
      <c r="M49" s="11">
        <v>0</v>
      </c>
      <c r="N49" s="10">
        <f t="shared" si="12"/>
        <v>85045400</v>
      </c>
      <c r="O49" s="10"/>
      <c r="P49" s="10">
        <v>85045400</v>
      </c>
      <c r="Q49" s="27">
        <f>'[2]Ст-ть '!C47</f>
        <v>0</v>
      </c>
      <c r="R49" s="10">
        <f t="shared" si="10"/>
        <v>0</v>
      </c>
      <c r="S49" s="27">
        <f>'[2]Ст-ть '!W47+'[2]Ст-ть '!X47</f>
        <v>0</v>
      </c>
      <c r="T49" s="10">
        <f>'[2]Ст-ть '!Y47</f>
        <v>0</v>
      </c>
      <c r="U49" s="27">
        <f>'[2]Ст-ть '!Z47</f>
        <v>0</v>
      </c>
      <c r="V49" s="10">
        <f>'[2]Ст-ть '!AB47</f>
        <v>0</v>
      </c>
      <c r="W49" s="27">
        <f>'[3]29.12.2023'!AW47</f>
        <v>0</v>
      </c>
      <c r="X49" s="4">
        <f>'[2]Ст-ть '!AH47</f>
        <v>0</v>
      </c>
      <c r="Y49" s="27">
        <f>'[2]Ст-ть '!W47</f>
        <v>0</v>
      </c>
      <c r="Z49" s="4">
        <f>'[2]Ст-ть '!W47*'[2]Ст-ть '!W$6</f>
        <v>0</v>
      </c>
      <c r="AA49" s="26"/>
      <c r="AB49" s="4"/>
      <c r="AC49" s="27">
        <f>'[3]29.12.2023'!CN47</f>
        <v>0</v>
      </c>
      <c r="AD49" s="4">
        <f>'[2]Ст-ть '!AI47</f>
        <v>0</v>
      </c>
      <c r="AE49" s="27">
        <f>'[2]Ст-ть '!X47</f>
        <v>0</v>
      </c>
      <c r="AF49" s="4">
        <f>'[2]Ст-ть '!X47*'[2]Ст-ть '!X$6</f>
        <v>0</v>
      </c>
      <c r="AG49" s="26"/>
      <c r="AH49" s="4"/>
      <c r="AI49" s="27">
        <f>'[4]Ст-ть '!C46+'[4]Ст-ть '!U46</f>
        <v>0</v>
      </c>
      <c r="AJ49" s="10">
        <f>'[4]Ст-ть '!W46</f>
        <v>0</v>
      </c>
      <c r="AK49" s="27">
        <f>'[4]Ст-ть '!N46</f>
        <v>0</v>
      </c>
      <c r="AL49" s="4">
        <f>'[4]Ст-ть '!O46</f>
        <v>0</v>
      </c>
      <c r="AM49" s="27">
        <f>'[4]Ст-ть '!S46</f>
        <v>0</v>
      </c>
      <c r="AN49" s="4">
        <f>'[4]Ст-ть '!T46</f>
        <v>0</v>
      </c>
      <c r="AO49" s="27">
        <f>'[4]Ст-ть '!D46+'[4]Ст-ть '!K46+'[4]Ст-ть '!N46+'[4]Ст-ть '!Q46+'[4]Ст-ть '!S46</f>
        <v>0</v>
      </c>
      <c r="AP49" s="4">
        <f>'[4]Ст-ть '!I46+'[4]Ст-ть '!M46+'[4]Ст-ть '!O46+'[4]Ст-ть '!P46+'[4]Ст-ть '!R46+'[4]Ст-ть '!T46</f>
        <v>0</v>
      </c>
      <c r="AQ49" s="27">
        <f>'[4]Ст-ть '!N46</f>
        <v>0</v>
      </c>
      <c r="AR49" s="4">
        <f>'[4]Ст-ть '!O46</f>
        <v>0</v>
      </c>
      <c r="AS49" s="27">
        <f>'[4]Ст-ть '!S46</f>
        <v>0</v>
      </c>
      <c r="AT49" s="27">
        <f>'[4]Ст-ть '!T46</f>
        <v>0</v>
      </c>
      <c r="AU49" s="27">
        <f>'[4]Ст-ть '!U46</f>
        <v>0</v>
      </c>
      <c r="AV49" s="4">
        <f>'[4]Ст-ть '!V46</f>
        <v>0</v>
      </c>
      <c r="AW49" s="26"/>
      <c r="AX49" s="4"/>
    </row>
    <row r="50" spans="1:50" s="3" customFormat="1" x14ac:dyDescent="0.25">
      <c r="A50" s="41">
        <f>1+A49</f>
        <v>39</v>
      </c>
      <c r="B50" s="2" t="s">
        <v>117</v>
      </c>
      <c r="C50" s="23" t="s">
        <v>113</v>
      </c>
      <c r="D50" s="9"/>
      <c r="E50" s="9" t="s">
        <v>92</v>
      </c>
      <c r="F50" s="10">
        <f t="shared" si="9"/>
        <v>0</v>
      </c>
      <c r="G50" s="27"/>
      <c r="H50" s="4"/>
      <c r="I50" s="27"/>
      <c r="J50" s="4"/>
      <c r="K50" s="11">
        <v>0</v>
      </c>
      <c r="L50" s="11">
        <v>0</v>
      </c>
      <c r="M50" s="11">
        <v>0</v>
      </c>
      <c r="N50" s="10">
        <f t="shared" si="12"/>
        <v>0</v>
      </c>
      <c r="O50" s="10"/>
      <c r="P50" s="10">
        <v>0</v>
      </c>
      <c r="Q50" s="27">
        <f>'[2]Ст-ть '!C48</f>
        <v>0</v>
      </c>
      <c r="R50" s="10">
        <f t="shared" si="10"/>
        <v>0</v>
      </c>
      <c r="S50" s="27">
        <f>'[2]Ст-ть '!W48+'[2]Ст-ть '!X48</f>
        <v>0</v>
      </c>
      <c r="T50" s="10">
        <f>'[2]Ст-ть '!Y48</f>
        <v>0</v>
      </c>
      <c r="U50" s="27">
        <f>'[2]Ст-ть '!Z48</f>
        <v>0</v>
      </c>
      <c r="V50" s="10">
        <f>'[2]Ст-ть '!AB48</f>
        <v>0</v>
      </c>
      <c r="W50" s="27">
        <f>'[3]29.12.2023'!AW48</f>
        <v>0</v>
      </c>
      <c r="X50" s="4">
        <f>'[2]Ст-ть '!AH48</f>
        <v>0</v>
      </c>
      <c r="Y50" s="27">
        <f>'[2]Ст-ть '!W48</f>
        <v>0</v>
      </c>
      <c r="Z50" s="4">
        <f>'[2]Ст-ть '!W48*'[2]Ст-ть '!W$6</f>
        <v>0</v>
      </c>
      <c r="AA50" s="26"/>
      <c r="AB50" s="4"/>
      <c r="AC50" s="27">
        <f>'[3]29.12.2023'!CN48</f>
        <v>0</v>
      </c>
      <c r="AD50" s="4">
        <f>'[2]Ст-ть '!AI48</f>
        <v>0</v>
      </c>
      <c r="AE50" s="27">
        <f>'[2]Ст-ть '!X48</f>
        <v>0</v>
      </c>
      <c r="AF50" s="4">
        <f>'[2]Ст-ть '!X48*'[2]Ст-ть '!X$6</f>
        <v>0</v>
      </c>
      <c r="AG50" s="26"/>
      <c r="AH50" s="4"/>
      <c r="AI50" s="27">
        <f>'[4]Ст-ть '!C47+'[4]Ст-ть '!U47</f>
        <v>0</v>
      </c>
      <c r="AJ50" s="10">
        <f>'[4]Ст-ть '!W47</f>
        <v>0</v>
      </c>
      <c r="AK50" s="27">
        <f>'[4]Ст-ть '!N47</f>
        <v>0</v>
      </c>
      <c r="AL50" s="4">
        <f>'[4]Ст-ть '!O47</f>
        <v>0</v>
      </c>
      <c r="AM50" s="27">
        <f>'[4]Ст-ть '!S47</f>
        <v>0</v>
      </c>
      <c r="AN50" s="4">
        <f>'[4]Ст-ть '!T47</f>
        <v>0</v>
      </c>
      <c r="AO50" s="27">
        <f>'[4]Ст-ть '!D47+'[4]Ст-ть '!K47+'[4]Ст-ть '!N47+'[4]Ст-ть '!Q47+'[4]Ст-ть '!S47</f>
        <v>0</v>
      </c>
      <c r="AP50" s="4">
        <f>'[4]Ст-ть '!I47+'[4]Ст-ть '!M47+'[4]Ст-ть '!O47+'[4]Ст-ть '!P47+'[4]Ст-ть '!R47+'[4]Ст-ть '!T47</f>
        <v>0</v>
      </c>
      <c r="AQ50" s="27">
        <f>'[4]Ст-ть '!N47</f>
        <v>0</v>
      </c>
      <c r="AR50" s="4">
        <f>'[4]Ст-ть '!O47</f>
        <v>0</v>
      </c>
      <c r="AS50" s="27">
        <f>'[4]Ст-ть '!S47</f>
        <v>0</v>
      </c>
      <c r="AT50" s="27">
        <f>'[4]Ст-ть '!T47</f>
        <v>0</v>
      </c>
      <c r="AU50" s="27">
        <f>'[4]Ст-ть '!U47</f>
        <v>0</v>
      </c>
      <c r="AV50" s="4">
        <f>'[4]Ст-ть '!V47</f>
        <v>0</v>
      </c>
      <c r="AW50" s="26"/>
      <c r="AX50" s="4"/>
    </row>
    <row r="51" spans="1:50" s="3" customFormat="1" x14ac:dyDescent="0.25">
      <c r="A51" s="41">
        <f>1+A50</f>
        <v>40</v>
      </c>
      <c r="B51" s="2" t="s">
        <v>119</v>
      </c>
      <c r="C51" s="23" t="s">
        <v>115</v>
      </c>
      <c r="D51" s="9"/>
      <c r="E51" s="9" t="s">
        <v>92</v>
      </c>
      <c r="F51" s="10">
        <f t="shared" si="9"/>
        <v>885285.94</v>
      </c>
      <c r="G51" s="27"/>
      <c r="H51" s="4"/>
      <c r="I51" s="27"/>
      <c r="J51" s="4"/>
      <c r="K51" s="11">
        <v>0</v>
      </c>
      <c r="L51" s="11">
        <v>0</v>
      </c>
      <c r="M51" s="11">
        <v>0</v>
      </c>
      <c r="N51" s="10">
        <f t="shared" si="12"/>
        <v>885285.94</v>
      </c>
      <c r="O51" s="10"/>
      <c r="P51" s="10">
        <v>885285.94</v>
      </c>
      <c r="Q51" s="27">
        <f>'[2]Ст-ть '!C49</f>
        <v>0</v>
      </c>
      <c r="R51" s="10">
        <f t="shared" si="10"/>
        <v>0</v>
      </c>
      <c r="S51" s="27">
        <f>'[2]Ст-ть '!W49+'[2]Ст-ть '!X49</f>
        <v>0</v>
      </c>
      <c r="T51" s="10">
        <f>'[2]Ст-ть '!Y49</f>
        <v>0</v>
      </c>
      <c r="U51" s="27">
        <f>'[2]Ст-ть '!Z49</f>
        <v>0</v>
      </c>
      <c r="V51" s="10">
        <f>'[2]Ст-ть '!AB49</f>
        <v>0</v>
      </c>
      <c r="W51" s="27">
        <f>'[3]29.12.2023'!AW49</f>
        <v>0</v>
      </c>
      <c r="X51" s="4">
        <f>'[2]Ст-ть '!AH49</f>
        <v>0</v>
      </c>
      <c r="Y51" s="27">
        <f>'[2]Ст-ть '!W49</f>
        <v>0</v>
      </c>
      <c r="Z51" s="4">
        <f>'[2]Ст-ть '!W49*'[2]Ст-ть '!W$6</f>
        <v>0</v>
      </c>
      <c r="AA51" s="26"/>
      <c r="AB51" s="4"/>
      <c r="AC51" s="27">
        <f>'[3]29.12.2023'!CN49</f>
        <v>0</v>
      </c>
      <c r="AD51" s="4">
        <f>'[2]Ст-ть '!AI49</f>
        <v>0</v>
      </c>
      <c r="AE51" s="27">
        <f>'[2]Ст-ть '!X49</f>
        <v>0</v>
      </c>
      <c r="AF51" s="4">
        <f>'[2]Ст-ть '!X49*'[2]Ст-ть '!X$6</f>
        <v>0</v>
      </c>
      <c r="AG51" s="26"/>
      <c r="AH51" s="4"/>
      <c r="AI51" s="27">
        <f>'[4]Ст-ть '!C48+'[4]Ст-ть '!U48</f>
        <v>0</v>
      </c>
      <c r="AJ51" s="10">
        <f>'[4]Ст-ть '!W48</f>
        <v>0</v>
      </c>
      <c r="AK51" s="27">
        <f>'[4]Ст-ть '!N48</f>
        <v>0</v>
      </c>
      <c r="AL51" s="4">
        <f>'[4]Ст-ть '!O48</f>
        <v>0</v>
      </c>
      <c r="AM51" s="27">
        <f>'[4]Ст-ть '!S48</f>
        <v>0</v>
      </c>
      <c r="AN51" s="4">
        <f>'[4]Ст-ть '!T48</f>
        <v>0</v>
      </c>
      <c r="AO51" s="27">
        <f>'[4]Ст-ть '!D48+'[4]Ст-ть '!K48+'[4]Ст-ть '!N48+'[4]Ст-ть '!Q48+'[4]Ст-ть '!S48</f>
        <v>0</v>
      </c>
      <c r="AP51" s="4">
        <f>'[4]Ст-ть '!I48+'[4]Ст-ть '!M48+'[4]Ст-ть '!O48+'[4]Ст-ть '!P48+'[4]Ст-ть '!R48+'[4]Ст-ть '!T48</f>
        <v>0</v>
      </c>
      <c r="AQ51" s="27">
        <f>'[4]Ст-ть '!N48</f>
        <v>0</v>
      </c>
      <c r="AR51" s="4">
        <f>'[4]Ст-ть '!O48</f>
        <v>0</v>
      </c>
      <c r="AS51" s="27">
        <f>'[4]Ст-ть '!S48</f>
        <v>0</v>
      </c>
      <c r="AT51" s="27">
        <f>'[4]Ст-ть '!T48</f>
        <v>0</v>
      </c>
      <c r="AU51" s="27">
        <f>'[4]Ст-ть '!U48</f>
        <v>0</v>
      </c>
      <c r="AV51" s="4">
        <f>'[4]Ст-ть '!V48</f>
        <v>0</v>
      </c>
      <c r="AW51" s="26"/>
      <c r="AX51" s="4"/>
    </row>
    <row r="52" spans="1:50" s="3" customFormat="1" x14ac:dyDescent="0.25">
      <c r="A52" s="41">
        <f>1+A51</f>
        <v>41</v>
      </c>
      <c r="B52" s="2" t="s">
        <v>121</v>
      </c>
      <c r="C52" s="23" t="s">
        <v>116</v>
      </c>
      <c r="D52" s="9"/>
      <c r="E52" s="9" t="s">
        <v>92</v>
      </c>
      <c r="F52" s="10">
        <f t="shared" si="9"/>
        <v>0</v>
      </c>
      <c r="G52" s="27"/>
      <c r="H52" s="4"/>
      <c r="I52" s="27"/>
      <c r="J52" s="4"/>
      <c r="K52" s="11">
        <v>0</v>
      </c>
      <c r="L52" s="11">
        <v>0</v>
      </c>
      <c r="M52" s="11">
        <v>0</v>
      </c>
      <c r="N52" s="10">
        <f t="shared" si="12"/>
        <v>0</v>
      </c>
      <c r="O52" s="10"/>
      <c r="P52" s="10">
        <v>0</v>
      </c>
      <c r="Q52" s="27">
        <f>'[2]Ст-ть '!C50</f>
        <v>0</v>
      </c>
      <c r="R52" s="10">
        <f t="shared" si="10"/>
        <v>0</v>
      </c>
      <c r="S52" s="27">
        <f>'[2]Ст-ть '!W50+'[2]Ст-ть '!X50</f>
        <v>0</v>
      </c>
      <c r="T52" s="10">
        <f>'[2]Ст-ть '!Y50</f>
        <v>0</v>
      </c>
      <c r="U52" s="27">
        <f>'[2]Ст-ть '!Z50</f>
        <v>0</v>
      </c>
      <c r="V52" s="10">
        <f>'[2]Ст-ть '!AB50</f>
        <v>0</v>
      </c>
      <c r="W52" s="27">
        <f>'[3]29.12.2023'!AW50</f>
        <v>0</v>
      </c>
      <c r="X52" s="4">
        <f>'[2]Ст-ть '!AH50</f>
        <v>0</v>
      </c>
      <c r="Y52" s="27">
        <f>'[2]Ст-ть '!W50</f>
        <v>0</v>
      </c>
      <c r="Z52" s="4">
        <f>'[2]Ст-ть '!W50*'[2]Ст-ть '!W$6</f>
        <v>0</v>
      </c>
      <c r="AA52" s="26"/>
      <c r="AB52" s="4"/>
      <c r="AC52" s="27">
        <f>'[3]29.12.2023'!CN50</f>
        <v>0</v>
      </c>
      <c r="AD52" s="4">
        <f>'[2]Ст-ть '!AI50</f>
        <v>0</v>
      </c>
      <c r="AE52" s="27">
        <f>'[2]Ст-ть '!X50</f>
        <v>0</v>
      </c>
      <c r="AF52" s="4">
        <f>'[2]Ст-ть '!X50*'[2]Ст-ть '!X$6</f>
        <v>0</v>
      </c>
      <c r="AG52" s="26"/>
      <c r="AH52" s="4"/>
      <c r="AI52" s="27">
        <f>'[4]Ст-ть '!C49+'[4]Ст-ть '!U49</f>
        <v>0</v>
      </c>
      <c r="AJ52" s="10">
        <f>'[4]Ст-ть '!W49</f>
        <v>0</v>
      </c>
      <c r="AK52" s="27">
        <f>'[4]Ст-ть '!N49</f>
        <v>0</v>
      </c>
      <c r="AL52" s="4">
        <f>'[4]Ст-ть '!O49</f>
        <v>0</v>
      </c>
      <c r="AM52" s="27">
        <f>'[4]Ст-ть '!S49</f>
        <v>0</v>
      </c>
      <c r="AN52" s="4">
        <f>'[4]Ст-ть '!T49</f>
        <v>0</v>
      </c>
      <c r="AO52" s="27">
        <f>'[4]Ст-ть '!D49+'[4]Ст-ть '!K49+'[4]Ст-ть '!N49+'[4]Ст-ть '!Q49+'[4]Ст-ть '!S49</f>
        <v>0</v>
      </c>
      <c r="AP52" s="4">
        <f>'[4]Ст-ть '!I49+'[4]Ст-ть '!M49+'[4]Ст-ть '!O49+'[4]Ст-ть '!P49+'[4]Ст-ть '!R49+'[4]Ст-ть '!T49</f>
        <v>0</v>
      </c>
      <c r="AQ52" s="27">
        <f>'[4]Ст-ть '!N49</f>
        <v>0</v>
      </c>
      <c r="AR52" s="4">
        <f>'[4]Ст-ть '!O49</f>
        <v>0</v>
      </c>
      <c r="AS52" s="27">
        <f>'[4]Ст-ть '!S49</f>
        <v>0</v>
      </c>
      <c r="AT52" s="27">
        <f>'[4]Ст-ть '!T49</f>
        <v>0</v>
      </c>
      <c r="AU52" s="27">
        <f>'[4]Ст-ть '!U49</f>
        <v>0</v>
      </c>
      <c r="AV52" s="4">
        <f>'[4]Ст-ть '!V49</f>
        <v>0</v>
      </c>
      <c r="AW52" s="26"/>
      <c r="AX52" s="4"/>
    </row>
    <row r="53" spans="1:50" s="3" customFormat="1" ht="30" customHeight="1" x14ac:dyDescent="0.25">
      <c r="A53" s="41">
        <f t="shared" ref="A53" si="13">1+A52</f>
        <v>42</v>
      </c>
      <c r="B53" s="2" t="s">
        <v>283</v>
      </c>
      <c r="C53" s="23" t="s">
        <v>118</v>
      </c>
      <c r="D53" s="9"/>
      <c r="E53" s="9" t="s">
        <v>92</v>
      </c>
      <c r="F53" s="10">
        <f t="shared" si="9"/>
        <v>0</v>
      </c>
      <c r="G53" s="27"/>
      <c r="H53" s="4"/>
      <c r="I53" s="27"/>
      <c r="J53" s="4"/>
      <c r="K53" s="11">
        <v>0</v>
      </c>
      <c r="L53" s="11">
        <v>0</v>
      </c>
      <c r="M53" s="11">
        <v>0</v>
      </c>
      <c r="N53" s="10">
        <f t="shared" si="12"/>
        <v>0</v>
      </c>
      <c r="O53" s="10"/>
      <c r="P53" s="10">
        <v>0</v>
      </c>
      <c r="Q53" s="27">
        <f>'[2]Ст-ть '!C51</f>
        <v>0</v>
      </c>
      <c r="R53" s="10">
        <f t="shared" si="10"/>
        <v>0</v>
      </c>
      <c r="S53" s="27">
        <f>'[2]Ст-ть '!W51+'[2]Ст-ть '!X51</f>
        <v>0</v>
      </c>
      <c r="T53" s="10">
        <f>'[2]Ст-ть '!Y51</f>
        <v>0</v>
      </c>
      <c r="U53" s="27">
        <f>'[2]Ст-ть '!Z51</f>
        <v>0</v>
      </c>
      <c r="V53" s="10">
        <f>'[2]Ст-ть '!AB51</f>
        <v>0</v>
      </c>
      <c r="W53" s="27">
        <f>'[3]29.12.2023'!AW51</f>
        <v>0</v>
      </c>
      <c r="X53" s="4">
        <f>'[2]Ст-ть '!AH51</f>
        <v>0</v>
      </c>
      <c r="Y53" s="27">
        <f>'[2]Ст-ть '!W51</f>
        <v>0</v>
      </c>
      <c r="Z53" s="4">
        <f>'[2]Ст-ть '!W51*'[2]Ст-ть '!W$6</f>
        <v>0</v>
      </c>
      <c r="AA53" s="26"/>
      <c r="AB53" s="4"/>
      <c r="AC53" s="27">
        <f>'[3]29.12.2023'!CN51</f>
        <v>0</v>
      </c>
      <c r="AD53" s="4">
        <f>'[2]Ст-ть '!AI51</f>
        <v>0</v>
      </c>
      <c r="AE53" s="27">
        <f>'[2]Ст-ть '!X51</f>
        <v>0</v>
      </c>
      <c r="AF53" s="4">
        <f>'[2]Ст-ть '!X51*'[2]Ст-ть '!X$6</f>
        <v>0</v>
      </c>
      <c r="AG53" s="26"/>
      <c r="AH53" s="4"/>
      <c r="AI53" s="27">
        <f>'[4]Ст-ть '!C50+'[4]Ст-ть '!U50</f>
        <v>0</v>
      </c>
      <c r="AJ53" s="10">
        <f>'[4]Ст-ть '!W50</f>
        <v>0</v>
      </c>
      <c r="AK53" s="27">
        <f>'[4]Ст-ть '!N50</f>
        <v>0</v>
      </c>
      <c r="AL53" s="4">
        <f>'[4]Ст-ть '!O50</f>
        <v>0</v>
      </c>
      <c r="AM53" s="27">
        <f>'[4]Ст-ть '!S50</f>
        <v>0</v>
      </c>
      <c r="AN53" s="4">
        <f>'[4]Ст-ть '!T50</f>
        <v>0</v>
      </c>
      <c r="AO53" s="27">
        <f>'[4]Ст-ть '!D50+'[4]Ст-ть '!K50+'[4]Ст-ть '!N50+'[4]Ст-ть '!Q50+'[4]Ст-ть '!S50</f>
        <v>0</v>
      </c>
      <c r="AP53" s="4">
        <f>'[4]Ст-ть '!I50+'[4]Ст-ть '!M50+'[4]Ст-ть '!O50+'[4]Ст-ть '!P50+'[4]Ст-ть '!R50+'[4]Ст-ть '!T50</f>
        <v>0</v>
      </c>
      <c r="AQ53" s="27">
        <f>'[4]Ст-ть '!N50</f>
        <v>0</v>
      </c>
      <c r="AR53" s="4">
        <f>'[4]Ст-ть '!O50</f>
        <v>0</v>
      </c>
      <c r="AS53" s="27">
        <f>'[4]Ст-ть '!S50</f>
        <v>0</v>
      </c>
      <c r="AT53" s="27">
        <f>'[4]Ст-ть '!T50</f>
        <v>0</v>
      </c>
      <c r="AU53" s="27">
        <f>'[4]Ст-ть '!U50</f>
        <v>0</v>
      </c>
      <c r="AV53" s="4">
        <f>'[4]Ст-ть '!V50</f>
        <v>0</v>
      </c>
      <c r="AW53" s="26"/>
      <c r="AX53" s="4"/>
    </row>
    <row r="54" spans="1:50" s="3" customFormat="1" ht="30" customHeight="1" x14ac:dyDescent="0.25">
      <c r="A54" s="42"/>
      <c r="B54" s="1" t="s">
        <v>122</v>
      </c>
      <c r="C54" s="23" t="s">
        <v>120</v>
      </c>
      <c r="D54" s="9"/>
      <c r="E54" s="9" t="s">
        <v>92</v>
      </c>
      <c r="F54" s="10">
        <f t="shared" si="9"/>
        <v>0</v>
      </c>
      <c r="G54" s="27"/>
      <c r="H54" s="4"/>
      <c r="I54" s="27"/>
      <c r="J54" s="4"/>
      <c r="K54" s="11">
        <v>0</v>
      </c>
      <c r="L54" s="11">
        <v>0</v>
      </c>
      <c r="M54" s="11">
        <v>0</v>
      </c>
      <c r="N54" s="10">
        <f t="shared" si="12"/>
        <v>0</v>
      </c>
      <c r="O54" s="10"/>
      <c r="P54" s="10">
        <v>0</v>
      </c>
      <c r="Q54" s="27">
        <f>'[2]Ст-ть '!C52</f>
        <v>0</v>
      </c>
      <c r="R54" s="10">
        <f t="shared" si="10"/>
        <v>0</v>
      </c>
      <c r="S54" s="27">
        <f>'[2]Ст-ть '!W52+'[2]Ст-ть '!X52</f>
        <v>0</v>
      </c>
      <c r="T54" s="10">
        <f>'[2]Ст-ть '!Y52</f>
        <v>0</v>
      </c>
      <c r="U54" s="27">
        <f>'[2]Ст-ть '!Z52</f>
        <v>0</v>
      </c>
      <c r="V54" s="10">
        <f>'[2]Ст-ть '!AB52</f>
        <v>0</v>
      </c>
      <c r="W54" s="27">
        <f>'[3]29.12.2023'!AW52</f>
        <v>0</v>
      </c>
      <c r="X54" s="4">
        <f>'[2]Ст-ть '!AH52</f>
        <v>0</v>
      </c>
      <c r="Y54" s="27">
        <f>'[2]Ст-ть '!W52</f>
        <v>0</v>
      </c>
      <c r="Z54" s="4">
        <f>'[2]Ст-ть '!W52*'[2]Ст-ть '!W$6</f>
        <v>0</v>
      </c>
      <c r="AA54" s="26"/>
      <c r="AB54" s="4"/>
      <c r="AC54" s="27">
        <f>'[3]29.12.2023'!CN52</f>
        <v>0</v>
      </c>
      <c r="AD54" s="4">
        <f>'[2]Ст-ть '!AI52</f>
        <v>0</v>
      </c>
      <c r="AE54" s="27">
        <f>'[2]Ст-ть '!X52</f>
        <v>0</v>
      </c>
      <c r="AF54" s="4">
        <f>'[2]Ст-ть '!X52*'[2]Ст-ть '!X$6</f>
        <v>0</v>
      </c>
      <c r="AG54" s="26"/>
      <c r="AH54" s="4"/>
      <c r="AI54" s="27">
        <f>'[4]Ст-ть '!C51+'[4]Ст-ть '!U51</f>
        <v>0</v>
      </c>
      <c r="AJ54" s="10">
        <f>'[4]Ст-ть '!W51</f>
        <v>0</v>
      </c>
      <c r="AK54" s="27">
        <f>'[4]Ст-ть '!N51</f>
        <v>0</v>
      </c>
      <c r="AL54" s="4">
        <f>'[4]Ст-ть '!O51</f>
        <v>0</v>
      </c>
      <c r="AM54" s="27">
        <f>'[4]Ст-ть '!S51</f>
        <v>0</v>
      </c>
      <c r="AN54" s="4">
        <f>'[4]Ст-ть '!T51</f>
        <v>0</v>
      </c>
      <c r="AO54" s="27">
        <f>'[4]Ст-ть '!D51+'[4]Ст-ть '!K51+'[4]Ст-ть '!N51+'[4]Ст-ть '!Q51+'[4]Ст-ть '!S51</f>
        <v>0</v>
      </c>
      <c r="AP54" s="4">
        <f>'[4]Ст-ть '!I51+'[4]Ст-ть '!M51+'[4]Ст-ть '!O51+'[4]Ст-ть '!P51+'[4]Ст-ть '!R51+'[4]Ст-ть '!T51</f>
        <v>0</v>
      </c>
      <c r="AQ54" s="27">
        <f>'[4]Ст-ть '!N51</f>
        <v>0</v>
      </c>
      <c r="AR54" s="4">
        <f>'[4]Ст-ть '!O51</f>
        <v>0</v>
      </c>
      <c r="AS54" s="27">
        <f>'[4]Ст-ть '!S51</f>
        <v>0</v>
      </c>
      <c r="AT54" s="27">
        <f>'[4]Ст-ть '!T51</f>
        <v>0</v>
      </c>
      <c r="AU54" s="27">
        <f>'[4]Ст-ть '!U51</f>
        <v>0</v>
      </c>
      <c r="AV54" s="4">
        <f>'[4]Ст-ть '!V51</f>
        <v>0</v>
      </c>
      <c r="AW54" s="26"/>
      <c r="AX54" s="4"/>
    </row>
    <row r="55" spans="1:50" s="3" customFormat="1" ht="30" customHeight="1" x14ac:dyDescent="0.25">
      <c r="A55" s="41">
        <f>A53+1</f>
        <v>43</v>
      </c>
      <c r="B55" s="2" t="s">
        <v>123</v>
      </c>
      <c r="C55" s="23">
        <v>330034</v>
      </c>
      <c r="D55" s="9"/>
      <c r="E55" s="9" t="s">
        <v>92</v>
      </c>
      <c r="F55" s="10">
        <f t="shared" si="9"/>
        <v>128273307.02</v>
      </c>
      <c r="G55" s="27">
        <v>4658</v>
      </c>
      <c r="H55" s="4">
        <v>20434907.640000001</v>
      </c>
      <c r="I55" s="27"/>
      <c r="J55" s="4"/>
      <c r="K55" s="11">
        <v>30894</v>
      </c>
      <c r="L55" s="11">
        <v>4067</v>
      </c>
      <c r="M55" s="11">
        <v>10951</v>
      </c>
      <c r="N55" s="10">
        <f t="shared" si="12"/>
        <v>84381714.409999996</v>
      </c>
      <c r="O55" s="10">
        <v>27791682.879999999</v>
      </c>
      <c r="P55" s="10">
        <v>56590031.530000001</v>
      </c>
      <c r="Q55" s="27">
        <f>'[2]Ст-ть '!C53</f>
        <v>569</v>
      </c>
      <c r="R55" s="10">
        <f t="shared" si="10"/>
        <v>9771663.0700000003</v>
      </c>
      <c r="S55" s="27">
        <f>'[2]Ст-ть '!W53+'[2]Ст-ть '!X53</f>
        <v>0</v>
      </c>
      <c r="T55" s="10">
        <f>'[2]Ст-ть '!Y53</f>
        <v>0</v>
      </c>
      <c r="U55" s="27">
        <f>'[2]Ст-ть '!Z53</f>
        <v>0</v>
      </c>
      <c r="V55" s="10">
        <f>'[2]Ст-ть '!AB53</f>
        <v>0</v>
      </c>
      <c r="W55" s="27">
        <f>'[3]29.12.2023'!AW53</f>
        <v>404</v>
      </c>
      <c r="X55" s="4">
        <f>'[2]Ст-ть '!AH53</f>
        <v>6938052.5099999998</v>
      </c>
      <c r="Y55" s="27">
        <f>'[2]Ст-ть '!W53</f>
        <v>0</v>
      </c>
      <c r="Z55" s="4">
        <f>'[2]Ст-ть '!W53*'[2]Ст-ть '!W$6</f>
        <v>0</v>
      </c>
      <c r="AA55" s="26"/>
      <c r="AB55" s="4"/>
      <c r="AC55" s="27">
        <f>'[3]29.12.2023'!CN53</f>
        <v>165</v>
      </c>
      <c r="AD55" s="4">
        <f>'[2]Ст-ть '!AI53</f>
        <v>2833610.56</v>
      </c>
      <c r="AE55" s="27">
        <f>'[2]Ст-ть '!X53</f>
        <v>0</v>
      </c>
      <c r="AF55" s="4">
        <f>'[2]Ст-ть '!X53*'[2]Ст-ть '!X$6</f>
        <v>0</v>
      </c>
      <c r="AG55" s="26"/>
      <c r="AH55" s="4"/>
      <c r="AI55" s="27">
        <f>'[4]Ст-ть '!C52+'[4]Ст-ть '!U52</f>
        <v>502</v>
      </c>
      <c r="AJ55" s="10">
        <f>'[4]Ст-ть '!W52</f>
        <v>13685021.9</v>
      </c>
      <c r="AK55" s="27">
        <f>'[4]Ст-ть '!N52</f>
        <v>0</v>
      </c>
      <c r="AL55" s="4">
        <f>'[4]Ст-ть '!O52</f>
        <v>0</v>
      </c>
      <c r="AM55" s="27">
        <f>'[4]Ст-ть '!S52</f>
        <v>0</v>
      </c>
      <c r="AN55" s="4">
        <f>'[4]Ст-ть '!T52</f>
        <v>0</v>
      </c>
      <c r="AO55" s="27">
        <f>'[4]Ст-ть '!D52+'[4]Ст-ть '!K52+'[4]Ст-ть '!N52+'[4]Ст-ть '!Q52+'[4]Ст-ть '!S52</f>
        <v>502</v>
      </c>
      <c r="AP55" s="4">
        <f>'[4]Ст-ть '!I52+'[4]Ст-ть '!M52+'[4]Ст-ть '!O52+'[4]Ст-ть '!P52+'[4]Ст-ть '!R52+'[4]Ст-ть '!T52</f>
        <v>13685021.9</v>
      </c>
      <c r="AQ55" s="27">
        <f>'[4]Ст-ть '!N52</f>
        <v>0</v>
      </c>
      <c r="AR55" s="4">
        <f>'[4]Ст-ть '!O52</f>
        <v>0</v>
      </c>
      <c r="AS55" s="27">
        <f>'[4]Ст-ть '!S52</f>
        <v>0</v>
      </c>
      <c r="AT55" s="27">
        <f>'[4]Ст-ть '!T52</f>
        <v>0</v>
      </c>
      <c r="AU55" s="27">
        <f>'[4]Ст-ть '!U52</f>
        <v>0</v>
      </c>
      <c r="AV55" s="4">
        <f>'[4]Ст-ть '!V52</f>
        <v>0</v>
      </c>
      <c r="AW55" s="26"/>
      <c r="AX55" s="4"/>
    </row>
    <row r="56" spans="1:50" s="3" customFormat="1" x14ac:dyDescent="0.25">
      <c r="A56" s="42"/>
      <c r="B56" s="1" t="s">
        <v>125</v>
      </c>
      <c r="C56" s="22"/>
      <c r="D56" s="9"/>
      <c r="E56" s="9"/>
      <c r="F56" s="10">
        <f t="shared" si="9"/>
        <v>0</v>
      </c>
      <c r="G56" s="27"/>
      <c r="H56" s="4"/>
      <c r="I56" s="27"/>
      <c r="J56" s="4"/>
      <c r="K56" s="11">
        <v>0</v>
      </c>
      <c r="L56" s="11">
        <v>0</v>
      </c>
      <c r="M56" s="11">
        <v>0</v>
      </c>
      <c r="N56" s="10">
        <f t="shared" si="12"/>
        <v>0</v>
      </c>
      <c r="O56" s="10"/>
      <c r="P56" s="10">
        <v>0</v>
      </c>
      <c r="Q56" s="27">
        <f>'[2]Ст-ть '!C54</f>
        <v>0</v>
      </c>
      <c r="R56" s="10">
        <f t="shared" si="10"/>
        <v>0</v>
      </c>
      <c r="S56" s="27">
        <f>'[2]Ст-ть '!W54+'[2]Ст-ть '!X54</f>
        <v>0</v>
      </c>
      <c r="T56" s="10">
        <f>'[2]Ст-ть '!Y54</f>
        <v>0</v>
      </c>
      <c r="U56" s="27">
        <f>'[2]Ст-ть '!Z54</f>
        <v>0</v>
      </c>
      <c r="V56" s="10">
        <f>'[2]Ст-ть '!AB54</f>
        <v>0</v>
      </c>
      <c r="W56" s="27">
        <f>'[3]29.12.2023'!AW54</f>
        <v>0</v>
      </c>
      <c r="X56" s="4">
        <f>'[2]Ст-ть '!AH54</f>
        <v>0</v>
      </c>
      <c r="Y56" s="27">
        <f>'[2]Ст-ть '!W54</f>
        <v>0</v>
      </c>
      <c r="Z56" s="4">
        <f>'[2]Ст-ть '!W54*'[2]Ст-ть '!W$6</f>
        <v>0</v>
      </c>
      <c r="AA56" s="26"/>
      <c r="AB56" s="4"/>
      <c r="AC56" s="27">
        <f>'[3]29.12.2023'!CN54</f>
        <v>0</v>
      </c>
      <c r="AD56" s="4">
        <f>'[2]Ст-ть '!AI54</f>
        <v>0</v>
      </c>
      <c r="AE56" s="27">
        <f>'[2]Ст-ть '!X54</f>
        <v>0</v>
      </c>
      <c r="AF56" s="4">
        <f>'[2]Ст-ть '!X54*'[2]Ст-ть '!X$6</f>
        <v>0</v>
      </c>
      <c r="AG56" s="26"/>
      <c r="AH56" s="4"/>
      <c r="AI56" s="27">
        <f>'[4]Ст-ть '!C53+'[4]Ст-ть '!U53</f>
        <v>0</v>
      </c>
      <c r="AJ56" s="10">
        <f>'[4]Ст-ть '!W53</f>
        <v>0</v>
      </c>
      <c r="AK56" s="27">
        <f>'[4]Ст-ть '!N53</f>
        <v>0</v>
      </c>
      <c r="AL56" s="4">
        <f>'[4]Ст-ть '!O53</f>
        <v>0</v>
      </c>
      <c r="AM56" s="27">
        <f>'[4]Ст-ть '!S53</f>
        <v>0</v>
      </c>
      <c r="AN56" s="4">
        <f>'[4]Ст-ть '!T53</f>
        <v>0</v>
      </c>
      <c r="AO56" s="27">
        <f>'[4]Ст-ть '!D53+'[4]Ст-ть '!K53+'[4]Ст-ть '!N53+'[4]Ст-ть '!Q53+'[4]Ст-ть '!S53</f>
        <v>0</v>
      </c>
      <c r="AP56" s="4">
        <f>'[4]Ст-ть '!I53+'[4]Ст-ть '!M53+'[4]Ст-ть '!O53+'[4]Ст-ть '!P53+'[4]Ст-ть '!R53+'[4]Ст-ть '!T53</f>
        <v>0</v>
      </c>
      <c r="AQ56" s="27">
        <f>'[4]Ст-ть '!N53</f>
        <v>0</v>
      </c>
      <c r="AR56" s="4">
        <f>'[4]Ст-ть '!O53</f>
        <v>0</v>
      </c>
      <c r="AS56" s="27">
        <f>'[4]Ст-ть '!S53</f>
        <v>0</v>
      </c>
      <c r="AT56" s="27">
        <f>'[4]Ст-ть '!T53</f>
        <v>0</v>
      </c>
      <c r="AU56" s="27">
        <f>'[4]Ст-ть '!U53</f>
        <v>0</v>
      </c>
      <c r="AV56" s="4">
        <f>'[4]Ст-ть '!V53</f>
        <v>0</v>
      </c>
      <c r="AW56" s="26"/>
      <c r="AX56" s="4"/>
    </row>
    <row r="57" spans="1:50" s="3" customFormat="1" ht="30" customHeight="1" x14ac:dyDescent="0.25">
      <c r="A57" s="41">
        <f>A55+1</f>
        <v>44</v>
      </c>
      <c r="B57" s="2" t="s">
        <v>126</v>
      </c>
      <c r="C57" s="23" t="s">
        <v>124</v>
      </c>
      <c r="D57" s="9"/>
      <c r="E57" s="9" t="s">
        <v>39</v>
      </c>
      <c r="F57" s="10">
        <f t="shared" si="9"/>
        <v>1142087871.05</v>
      </c>
      <c r="G57" s="27">
        <v>64478</v>
      </c>
      <c r="H57" s="4">
        <v>122668326.72</v>
      </c>
      <c r="I57" s="27">
        <v>72</v>
      </c>
      <c r="J57" s="4">
        <v>3894984</v>
      </c>
      <c r="K57" s="11">
        <v>214209</v>
      </c>
      <c r="L57" s="11">
        <v>14243</v>
      </c>
      <c r="M57" s="11">
        <v>100943</v>
      </c>
      <c r="N57" s="10">
        <f t="shared" si="12"/>
        <v>456291518.95999998</v>
      </c>
      <c r="O57" s="10">
        <v>106949657.05</v>
      </c>
      <c r="P57" s="10">
        <v>349341861.91000003</v>
      </c>
      <c r="Q57" s="27">
        <f>'[2]Ст-ть '!C55</f>
        <v>3801</v>
      </c>
      <c r="R57" s="10">
        <f t="shared" si="10"/>
        <v>106419961.5</v>
      </c>
      <c r="S57" s="27">
        <f>'[2]Ст-ть '!W55+'[2]Ст-ть '!X55</f>
        <v>1100</v>
      </c>
      <c r="T57" s="10">
        <f>'[2]Ст-ть '!Y55</f>
        <v>68847658</v>
      </c>
      <c r="U57" s="27">
        <f>'[2]Ст-ть '!Z55</f>
        <v>0</v>
      </c>
      <c r="V57" s="10">
        <f>'[2]Ст-ть '!AB55</f>
        <v>0</v>
      </c>
      <c r="W57" s="27">
        <f>'[3]29.12.2023'!AW55</f>
        <v>1790</v>
      </c>
      <c r="X57" s="4">
        <f>'[2]Ст-ть '!AH55</f>
        <v>78445913.980000004</v>
      </c>
      <c r="Y57" s="27">
        <f>'[2]Ст-ть '!W55</f>
        <v>1100</v>
      </c>
      <c r="Z57" s="4">
        <f>'[2]Ст-ть '!W55*'[2]Ст-ть '!W$6</f>
        <v>68847658</v>
      </c>
      <c r="AA57" s="26"/>
      <c r="AB57" s="4"/>
      <c r="AC57" s="27">
        <f>'[3]29.12.2023'!CN55</f>
        <v>2011</v>
      </c>
      <c r="AD57" s="4">
        <f>'[2]Ст-ть '!AI55</f>
        <v>27974047.52</v>
      </c>
      <c r="AE57" s="27">
        <f>'[2]Ст-ть '!X55</f>
        <v>0</v>
      </c>
      <c r="AF57" s="4">
        <f>'[2]Ст-ть '!X55*'[2]Ст-ть '!X$6</f>
        <v>0</v>
      </c>
      <c r="AG57" s="26"/>
      <c r="AH57" s="4"/>
      <c r="AI57" s="27">
        <f>'[4]Ст-ть '!C54+'[4]Ст-ть '!U54</f>
        <v>10083</v>
      </c>
      <c r="AJ57" s="10">
        <f>'[4]Ст-ть '!W54</f>
        <v>456708063.87</v>
      </c>
      <c r="AK57" s="27">
        <f>'[4]Ст-ть '!N54</f>
        <v>0</v>
      </c>
      <c r="AL57" s="4">
        <f>'[4]Ст-ть '!O54</f>
        <v>0</v>
      </c>
      <c r="AM57" s="27">
        <f>'[4]Ст-ть '!S54</f>
        <v>0</v>
      </c>
      <c r="AN57" s="4">
        <f>'[4]Ст-ть '!T54</f>
        <v>0</v>
      </c>
      <c r="AO57" s="27">
        <f>'[4]Ст-ть '!D54+'[4]Ст-ть '!K54+'[4]Ст-ть '!N54+'[4]Ст-ть '!Q54+'[4]Ст-ть '!S54</f>
        <v>9455</v>
      </c>
      <c r="AP57" s="4">
        <f>'[4]Ст-ть '!I54+'[4]Ст-ть '!M54+'[4]Ст-ть '!O54+'[4]Ст-ть '!P54+'[4]Ст-ть '!R54+'[4]Ст-ть '!T54</f>
        <v>320175245.87</v>
      </c>
      <c r="AQ57" s="27">
        <f>'[4]Ст-ть '!N54</f>
        <v>0</v>
      </c>
      <c r="AR57" s="4">
        <f>'[4]Ст-ть '!O54</f>
        <v>0</v>
      </c>
      <c r="AS57" s="27">
        <f>'[4]Ст-ть '!S54</f>
        <v>0</v>
      </c>
      <c r="AT57" s="27">
        <f>'[4]Ст-ть '!T54</f>
        <v>0</v>
      </c>
      <c r="AU57" s="27">
        <f>'[4]Ст-ть '!U54</f>
        <v>628</v>
      </c>
      <c r="AV57" s="4">
        <f>'[4]Ст-ть '!V54</f>
        <v>136532818</v>
      </c>
      <c r="AW57" s="26"/>
      <c r="AX57" s="4"/>
    </row>
    <row r="58" spans="1:50" s="3" customFormat="1" ht="30" customHeight="1" x14ac:dyDescent="0.25">
      <c r="A58" s="41">
        <f>1+A57</f>
        <v>45</v>
      </c>
      <c r="B58" s="2" t="s">
        <v>128</v>
      </c>
      <c r="C58" s="22"/>
      <c r="D58" s="9"/>
      <c r="E58" s="9"/>
      <c r="F58" s="10">
        <f t="shared" si="9"/>
        <v>165093403.75</v>
      </c>
      <c r="G58" s="27"/>
      <c r="H58" s="4"/>
      <c r="I58" s="27"/>
      <c r="J58" s="4"/>
      <c r="K58" s="11">
        <v>40327</v>
      </c>
      <c r="L58" s="11">
        <v>11613</v>
      </c>
      <c r="M58" s="11">
        <v>33353</v>
      </c>
      <c r="N58" s="10">
        <f t="shared" si="12"/>
        <v>118765306.7</v>
      </c>
      <c r="O58" s="10">
        <v>58139281.240000002</v>
      </c>
      <c r="P58" s="10">
        <v>60626025.460000001</v>
      </c>
      <c r="Q58" s="27">
        <f>'[2]Ст-ть '!C56</f>
        <v>602</v>
      </c>
      <c r="R58" s="10">
        <f t="shared" si="10"/>
        <v>8083737.3499999996</v>
      </c>
      <c r="S58" s="27">
        <f>'[2]Ст-ть '!W56+'[2]Ст-ть '!X56</f>
        <v>0</v>
      </c>
      <c r="T58" s="10">
        <f>'[2]Ст-ть '!Y56</f>
        <v>0</v>
      </c>
      <c r="U58" s="27">
        <f>'[2]Ст-ть '!Z56</f>
        <v>0</v>
      </c>
      <c r="V58" s="10">
        <f>'[2]Ст-ть '!AB56</f>
        <v>0</v>
      </c>
      <c r="W58" s="27">
        <f>'[3]29.12.2023'!AW56</f>
        <v>602</v>
      </c>
      <c r="X58" s="4">
        <f>'[2]Ст-ть '!AH56</f>
        <v>8083737.3499999996</v>
      </c>
      <c r="Y58" s="27">
        <f>'[2]Ст-ть '!W56</f>
        <v>0</v>
      </c>
      <c r="Z58" s="4">
        <f>'[2]Ст-ть '!W56*'[2]Ст-ть '!W$6</f>
        <v>0</v>
      </c>
      <c r="AA58" s="26"/>
      <c r="AB58" s="4"/>
      <c r="AC58" s="27">
        <f>'[3]29.12.2023'!CN56</f>
        <v>0</v>
      </c>
      <c r="AD58" s="4">
        <f>'[2]Ст-ть '!AI56</f>
        <v>0</v>
      </c>
      <c r="AE58" s="27">
        <f>'[2]Ст-ть '!X56</f>
        <v>0</v>
      </c>
      <c r="AF58" s="4">
        <f>'[2]Ст-ть '!X56*'[2]Ст-ть '!X$6</f>
        <v>0</v>
      </c>
      <c r="AG58" s="26"/>
      <c r="AH58" s="4"/>
      <c r="AI58" s="27">
        <f>'[4]Ст-ть '!C55+'[4]Ст-ть '!U55</f>
        <v>1744</v>
      </c>
      <c r="AJ58" s="10">
        <f>'[4]Ст-ть '!W55</f>
        <v>38244359.700000003</v>
      </c>
      <c r="AK58" s="27">
        <f>'[4]Ст-ть '!N55</f>
        <v>0</v>
      </c>
      <c r="AL58" s="4">
        <f>'[4]Ст-ть '!O55</f>
        <v>0</v>
      </c>
      <c r="AM58" s="27">
        <f>'[4]Ст-ть '!S55</f>
        <v>0</v>
      </c>
      <c r="AN58" s="4">
        <f>'[4]Ст-ть '!T55</f>
        <v>0</v>
      </c>
      <c r="AO58" s="27">
        <f>'[4]Ст-ть '!D55+'[4]Ст-ть '!K55+'[4]Ст-ть '!N55+'[4]Ст-ть '!Q55+'[4]Ст-ть '!S55</f>
        <v>1744</v>
      </c>
      <c r="AP58" s="4">
        <f>'[4]Ст-ть '!I55+'[4]Ст-ть '!M55+'[4]Ст-ть '!O55+'[4]Ст-ть '!P55+'[4]Ст-ть '!R55+'[4]Ст-ть '!T55</f>
        <v>38244359.700000003</v>
      </c>
      <c r="AQ58" s="27">
        <f>'[4]Ст-ть '!N55</f>
        <v>0</v>
      </c>
      <c r="AR58" s="4">
        <f>'[4]Ст-ть '!O55</f>
        <v>0</v>
      </c>
      <c r="AS58" s="27">
        <f>'[4]Ст-ть '!S55</f>
        <v>0</v>
      </c>
      <c r="AT58" s="27">
        <f>'[4]Ст-ть '!T55</f>
        <v>0</v>
      </c>
      <c r="AU58" s="27">
        <f>'[4]Ст-ть '!U55</f>
        <v>0</v>
      </c>
      <c r="AV58" s="4">
        <f>'[4]Ст-ть '!V55</f>
        <v>0</v>
      </c>
      <c r="AW58" s="26"/>
      <c r="AX58" s="4"/>
    </row>
    <row r="59" spans="1:50" s="3" customFormat="1" ht="30" customHeight="1" x14ac:dyDescent="0.25">
      <c r="A59" s="41">
        <f t="shared" ref="A59:A61" si="14">1+A58</f>
        <v>46</v>
      </c>
      <c r="B59" s="2" t="s">
        <v>130</v>
      </c>
      <c r="C59" s="23" t="s">
        <v>127</v>
      </c>
      <c r="D59" s="9"/>
      <c r="E59" s="9" t="s">
        <v>39</v>
      </c>
      <c r="F59" s="10">
        <f t="shared" si="9"/>
        <v>29631703.91</v>
      </c>
      <c r="G59" s="27"/>
      <c r="H59" s="4"/>
      <c r="I59" s="27"/>
      <c r="J59" s="4"/>
      <c r="K59" s="11">
        <v>17000</v>
      </c>
      <c r="L59" s="11">
        <v>2459</v>
      </c>
      <c r="M59" s="11">
        <v>14000</v>
      </c>
      <c r="N59" s="10">
        <f t="shared" si="12"/>
        <v>29631703.91</v>
      </c>
      <c r="O59" s="10"/>
      <c r="P59" s="10">
        <v>29631703.91</v>
      </c>
      <c r="Q59" s="27">
        <f>'[2]Ст-ть '!C57</f>
        <v>0</v>
      </c>
      <c r="R59" s="10">
        <f t="shared" si="10"/>
        <v>0</v>
      </c>
      <c r="S59" s="27">
        <f>'[2]Ст-ть '!W57+'[2]Ст-ть '!X57</f>
        <v>0</v>
      </c>
      <c r="T59" s="10">
        <f>'[2]Ст-ть '!Y57</f>
        <v>0</v>
      </c>
      <c r="U59" s="27">
        <f>'[2]Ст-ть '!Z57</f>
        <v>0</v>
      </c>
      <c r="V59" s="10">
        <f>'[2]Ст-ть '!AB57</f>
        <v>0</v>
      </c>
      <c r="W59" s="27">
        <f>'[3]29.12.2023'!AW57</f>
        <v>0</v>
      </c>
      <c r="X59" s="4">
        <f>'[2]Ст-ть '!AH57</f>
        <v>0</v>
      </c>
      <c r="Y59" s="27">
        <f>'[2]Ст-ть '!W57</f>
        <v>0</v>
      </c>
      <c r="Z59" s="4">
        <f>'[2]Ст-ть '!W57*'[2]Ст-ть '!W$6</f>
        <v>0</v>
      </c>
      <c r="AA59" s="26"/>
      <c r="AB59" s="4"/>
      <c r="AC59" s="27">
        <f>'[3]29.12.2023'!CN57</f>
        <v>0</v>
      </c>
      <c r="AD59" s="4">
        <f>'[2]Ст-ть '!AI57</f>
        <v>0</v>
      </c>
      <c r="AE59" s="27">
        <f>'[2]Ст-ть '!X57</f>
        <v>0</v>
      </c>
      <c r="AF59" s="4">
        <f>'[2]Ст-ть '!X57*'[2]Ст-ть '!X$6</f>
        <v>0</v>
      </c>
      <c r="AG59" s="26"/>
      <c r="AH59" s="4"/>
      <c r="AI59" s="27">
        <f>'[4]Ст-ть '!C56+'[4]Ст-ть '!U56</f>
        <v>0</v>
      </c>
      <c r="AJ59" s="10">
        <f>'[4]Ст-ть '!W56</f>
        <v>0</v>
      </c>
      <c r="AK59" s="27">
        <f>'[4]Ст-ть '!N56</f>
        <v>0</v>
      </c>
      <c r="AL59" s="4">
        <f>'[4]Ст-ть '!O56</f>
        <v>0</v>
      </c>
      <c r="AM59" s="27">
        <f>'[4]Ст-ть '!S56</f>
        <v>0</v>
      </c>
      <c r="AN59" s="4">
        <f>'[4]Ст-ть '!T56</f>
        <v>0</v>
      </c>
      <c r="AO59" s="27">
        <f>'[4]Ст-ть '!D56+'[4]Ст-ть '!K56+'[4]Ст-ть '!N56+'[4]Ст-ть '!Q56+'[4]Ст-ть '!S56</f>
        <v>0</v>
      </c>
      <c r="AP59" s="4">
        <f>'[4]Ст-ть '!I56+'[4]Ст-ть '!M56+'[4]Ст-ть '!O56+'[4]Ст-ть '!P56+'[4]Ст-ть '!R56+'[4]Ст-ть '!T56</f>
        <v>0</v>
      </c>
      <c r="AQ59" s="27">
        <f>'[4]Ст-ть '!N56</f>
        <v>0</v>
      </c>
      <c r="AR59" s="4">
        <f>'[4]Ст-ть '!O56</f>
        <v>0</v>
      </c>
      <c r="AS59" s="27">
        <f>'[4]Ст-ть '!S56</f>
        <v>0</v>
      </c>
      <c r="AT59" s="27">
        <f>'[4]Ст-ть '!T56</f>
        <v>0</v>
      </c>
      <c r="AU59" s="27">
        <f>'[4]Ст-ть '!U56</f>
        <v>0</v>
      </c>
      <c r="AV59" s="4">
        <f>'[4]Ст-ть '!V56</f>
        <v>0</v>
      </c>
      <c r="AW59" s="26"/>
      <c r="AX59" s="4"/>
    </row>
    <row r="60" spans="1:50" s="3" customFormat="1" ht="30" hidden="1" customHeight="1" x14ac:dyDescent="0.25">
      <c r="A60" s="41">
        <f t="shared" si="14"/>
        <v>47</v>
      </c>
      <c r="B60" s="2" t="s">
        <v>132</v>
      </c>
      <c r="C60" s="23" t="s">
        <v>129</v>
      </c>
      <c r="D60" s="9"/>
      <c r="E60" s="9" t="s">
        <v>39</v>
      </c>
      <c r="F60" s="10">
        <f t="shared" si="9"/>
        <v>0</v>
      </c>
      <c r="G60" s="27"/>
      <c r="H60" s="4"/>
      <c r="I60" s="27"/>
      <c r="J60" s="4"/>
      <c r="K60" s="11"/>
      <c r="L60" s="11"/>
      <c r="M60" s="11"/>
      <c r="N60" s="10">
        <f t="shared" si="12"/>
        <v>0</v>
      </c>
      <c r="O60" s="10"/>
      <c r="P60" s="10">
        <v>0</v>
      </c>
      <c r="Q60" s="27"/>
      <c r="R60" s="10">
        <f t="shared" si="10"/>
        <v>0</v>
      </c>
      <c r="S60" s="27">
        <f>'[2]Ст-ть '!W58+'[2]Ст-ть '!X58</f>
        <v>0</v>
      </c>
      <c r="T60" s="10">
        <f>'[2]Ст-ть '!Y58</f>
        <v>0</v>
      </c>
      <c r="U60" s="27">
        <f>'[2]Ст-ть '!Z58</f>
        <v>0</v>
      </c>
      <c r="V60" s="10">
        <f>'[2]Ст-ть '!AB58</f>
        <v>0</v>
      </c>
      <c r="W60" s="27"/>
      <c r="X60" s="4"/>
      <c r="Y60" s="27">
        <f>'[2]Ст-ть '!W58</f>
        <v>0</v>
      </c>
      <c r="Z60" s="4">
        <f>'[2]Ст-ть '!W58*'[2]Ст-ть '!W$6</f>
        <v>0</v>
      </c>
      <c r="AA60" s="26"/>
      <c r="AB60" s="4"/>
      <c r="AC60" s="27">
        <f>'[3]29.12.2023'!CN58</f>
        <v>0</v>
      </c>
      <c r="AD60" s="4">
        <f>'[2]Ст-ть '!AI58</f>
        <v>0</v>
      </c>
      <c r="AE60" s="27">
        <f>'[2]Ст-ть '!X58</f>
        <v>0</v>
      </c>
      <c r="AF60" s="4">
        <f>'[2]Ст-ть '!X58*'[2]Ст-ть '!X$6</f>
        <v>0</v>
      </c>
      <c r="AG60" s="26"/>
      <c r="AH60" s="4"/>
      <c r="AI60" s="27">
        <f>'[4]Ст-ть '!C57+'[4]Ст-ть '!U57</f>
        <v>0</v>
      </c>
      <c r="AJ60" s="10">
        <f>'[4]Ст-ть '!W57</f>
        <v>0</v>
      </c>
      <c r="AK60" s="27">
        <f>'[4]Ст-ть '!N57</f>
        <v>0</v>
      </c>
      <c r="AL60" s="4">
        <f>'[4]Ст-ть '!O57</f>
        <v>0</v>
      </c>
      <c r="AM60" s="27">
        <f>'[4]Ст-ть '!S57</f>
        <v>0</v>
      </c>
      <c r="AN60" s="4">
        <f>'[4]Ст-ть '!T57</f>
        <v>0</v>
      </c>
      <c r="AO60" s="27">
        <f>'[4]Ст-ть '!D57+'[4]Ст-ть '!K57+'[4]Ст-ть '!N57+'[4]Ст-ть '!Q57+'[4]Ст-ть '!S57</f>
        <v>0</v>
      </c>
      <c r="AP60" s="4">
        <f>'[4]Ст-ть '!I57+'[4]Ст-ть '!M57+'[4]Ст-ть '!O57+'[4]Ст-ть '!P57+'[4]Ст-ть '!R57+'[4]Ст-ть '!T57</f>
        <v>0</v>
      </c>
      <c r="AQ60" s="27">
        <f>'[4]Ст-ть '!N57</f>
        <v>0</v>
      </c>
      <c r="AR60" s="4">
        <f>'[4]Ст-ть '!O57</f>
        <v>0</v>
      </c>
      <c r="AS60" s="27">
        <f>'[4]Ст-ть '!S57</f>
        <v>0</v>
      </c>
      <c r="AT60" s="27">
        <f>'[4]Ст-ть '!T57</f>
        <v>0</v>
      </c>
      <c r="AU60" s="27">
        <f>'[4]Ст-ть '!U57</f>
        <v>0</v>
      </c>
      <c r="AV60" s="4">
        <f>'[4]Ст-ть '!V57</f>
        <v>0</v>
      </c>
      <c r="AW60" s="26"/>
      <c r="AX60" s="4"/>
    </row>
    <row r="61" spans="1:50" s="3" customFormat="1" ht="30" x14ac:dyDescent="0.25">
      <c r="A61" s="41">
        <f t="shared" si="14"/>
        <v>48</v>
      </c>
      <c r="B61" s="2" t="s">
        <v>134</v>
      </c>
      <c r="C61" s="23" t="s">
        <v>131</v>
      </c>
      <c r="D61" s="9"/>
      <c r="E61" s="9" t="s">
        <v>39</v>
      </c>
      <c r="F61" s="10">
        <f t="shared" si="9"/>
        <v>4258259.1500000004</v>
      </c>
      <c r="G61" s="27"/>
      <c r="H61" s="4"/>
      <c r="I61" s="27"/>
      <c r="J61" s="4"/>
      <c r="K61" s="11">
        <v>0</v>
      </c>
      <c r="L61" s="11">
        <v>0</v>
      </c>
      <c r="M61" s="11">
        <v>82</v>
      </c>
      <c r="N61" s="10">
        <f t="shared" si="12"/>
        <v>136585.74</v>
      </c>
      <c r="O61" s="10"/>
      <c r="P61" s="10">
        <v>136585.74</v>
      </c>
      <c r="Q61" s="27">
        <f>'[2]Ст-ть '!C59</f>
        <v>100</v>
      </c>
      <c r="R61" s="10">
        <f t="shared" si="10"/>
        <v>2615433.41</v>
      </c>
      <c r="S61" s="27">
        <f>'[2]Ст-ть '!W59+'[2]Ст-ть '!X59</f>
        <v>0</v>
      </c>
      <c r="T61" s="10">
        <f>'[2]Ст-ть '!Y59</f>
        <v>0</v>
      </c>
      <c r="U61" s="27">
        <f>'[2]Ст-ть '!Z59</f>
        <v>0</v>
      </c>
      <c r="V61" s="10">
        <f>'[2]Ст-ть '!AB59</f>
        <v>0</v>
      </c>
      <c r="W61" s="27">
        <f>'[3]29.12.2023'!AW59</f>
        <v>0</v>
      </c>
      <c r="X61" s="4">
        <f>'[2]Ст-ть '!AH59</f>
        <v>0</v>
      </c>
      <c r="Y61" s="27">
        <f>'[2]Ст-ть '!W59</f>
        <v>0</v>
      </c>
      <c r="Z61" s="4">
        <f>'[2]Ст-ть '!W59*'[2]Ст-ть '!W$6</f>
        <v>0</v>
      </c>
      <c r="AA61" s="26"/>
      <c r="AB61" s="4"/>
      <c r="AC61" s="27">
        <f>'[3]29.12.2023'!CN59</f>
        <v>100</v>
      </c>
      <c r="AD61" s="4">
        <f>'[2]Ст-ть '!AI59</f>
        <v>2615433.41</v>
      </c>
      <c r="AE61" s="27">
        <f>'[2]Ст-ть '!X59</f>
        <v>0</v>
      </c>
      <c r="AF61" s="4">
        <f>'[2]Ст-ть '!X59*'[2]Ст-ть '!X$6</f>
        <v>0</v>
      </c>
      <c r="AG61" s="26"/>
      <c r="AH61" s="4"/>
      <c r="AI61" s="27">
        <f>'[4]Ст-ть '!C58+'[4]Ст-ть '!U58</f>
        <v>20</v>
      </c>
      <c r="AJ61" s="10">
        <f>'[4]Ст-ть '!W58</f>
        <v>1506240</v>
      </c>
      <c r="AK61" s="27">
        <f>'[4]Ст-ть '!N58</f>
        <v>0</v>
      </c>
      <c r="AL61" s="4">
        <f>'[4]Ст-ть '!O58</f>
        <v>0</v>
      </c>
      <c r="AM61" s="27">
        <f>'[4]Ст-ть '!S58</f>
        <v>0</v>
      </c>
      <c r="AN61" s="4">
        <f>'[4]Ст-ть '!T58</f>
        <v>0</v>
      </c>
      <c r="AO61" s="27">
        <f>'[4]Ст-ть '!D58+'[4]Ст-ть '!K58+'[4]Ст-ть '!N58+'[4]Ст-ть '!Q58+'[4]Ст-ть '!S58</f>
        <v>0</v>
      </c>
      <c r="AP61" s="4">
        <f>'[4]Ст-ть '!I58+'[4]Ст-ть '!M58+'[4]Ст-ть '!O58+'[4]Ст-ть '!P58+'[4]Ст-ть '!R58+'[4]Ст-ть '!T58</f>
        <v>0</v>
      </c>
      <c r="AQ61" s="27">
        <f>'[4]Ст-ть '!N58</f>
        <v>0</v>
      </c>
      <c r="AR61" s="4">
        <f>'[4]Ст-ть '!O58</f>
        <v>0</v>
      </c>
      <c r="AS61" s="27">
        <f>'[4]Ст-ть '!S58</f>
        <v>0</v>
      </c>
      <c r="AT61" s="27">
        <f>'[4]Ст-ть '!T58</f>
        <v>0</v>
      </c>
      <c r="AU61" s="27">
        <f>'[4]Ст-ть '!U58</f>
        <v>20</v>
      </c>
      <c r="AV61" s="4">
        <f>'[4]Ст-ть '!V58</f>
        <v>1506240</v>
      </c>
      <c r="AW61" s="26"/>
      <c r="AX61" s="4"/>
    </row>
    <row r="62" spans="1:50" s="3" customFormat="1" x14ac:dyDescent="0.25">
      <c r="A62" s="42"/>
      <c r="B62" s="1" t="s">
        <v>137</v>
      </c>
      <c r="C62" s="23" t="s">
        <v>133</v>
      </c>
      <c r="D62" s="9"/>
      <c r="E62" s="9" t="s">
        <v>92</v>
      </c>
      <c r="F62" s="10">
        <f t="shared" si="9"/>
        <v>0</v>
      </c>
      <c r="G62" s="27"/>
      <c r="H62" s="4"/>
      <c r="I62" s="27"/>
      <c r="J62" s="4"/>
      <c r="K62" s="11">
        <v>0</v>
      </c>
      <c r="L62" s="11">
        <v>0</v>
      </c>
      <c r="M62" s="11">
        <v>0</v>
      </c>
      <c r="N62" s="10">
        <f t="shared" si="12"/>
        <v>0</v>
      </c>
      <c r="O62" s="10"/>
      <c r="P62" s="10">
        <v>0</v>
      </c>
      <c r="Q62" s="27">
        <f>'[2]Ст-ть '!C60</f>
        <v>0</v>
      </c>
      <c r="R62" s="10">
        <f t="shared" si="10"/>
        <v>0</v>
      </c>
      <c r="S62" s="27">
        <f>'[2]Ст-ть '!W60+'[2]Ст-ть '!X60</f>
        <v>0</v>
      </c>
      <c r="T62" s="10">
        <f>'[2]Ст-ть '!Y60</f>
        <v>0</v>
      </c>
      <c r="U62" s="27">
        <f>'[2]Ст-ть '!Z60</f>
        <v>0</v>
      </c>
      <c r="V62" s="10">
        <f>'[2]Ст-ть '!AB60</f>
        <v>0</v>
      </c>
      <c r="W62" s="27">
        <f>'[3]29.12.2023'!AW60</f>
        <v>0</v>
      </c>
      <c r="X62" s="4">
        <f>'[2]Ст-ть '!AH60</f>
        <v>0</v>
      </c>
      <c r="Y62" s="27">
        <f>'[2]Ст-ть '!W60</f>
        <v>0</v>
      </c>
      <c r="Z62" s="4">
        <f>'[2]Ст-ть '!W60*'[2]Ст-ть '!W$6</f>
        <v>0</v>
      </c>
      <c r="AA62" s="26"/>
      <c r="AB62" s="4"/>
      <c r="AC62" s="27">
        <f>'[3]29.12.2023'!CN60</f>
        <v>0</v>
      </c>
      <c r="AD62" s="4">
        <f>'[2]Ст-ть '!AI60</f>
        <v>0</v>
      </c>
      <c r="AE62" s="27">
        <f>'[2]Ст-ть '!X60</f>
        <v>0</v>
      </c>
      <c r="AF62" s="4">
        <f>'[2]Ст-ть '!X60*'[2]Ст-ть '!X$6</f>
        <v>0</v>
      </c>
      <c r="AG62" s="26"/>
      <c r="AH62" s="4"/>
      <c r="AI62" s="27">
        <f>'[4]Ст-ть '!C59+'[4]Ст-ть '!U59</f>
        <v>0</v>
      </c>
      <c r="AJ62" s="10">
        <f>'[4]Ст-ть '!W59</f>
        <v>0</v>
      </c>
      <c r="AK62" s="27">
        <f>'[4]Ст-ть '!N59</f>
        <v>0</v>
      </c>
      <c r="AL62" s="4">
        <f>'[4]Ст-ть '!O59</f>
        <v>0</v>
      </c>
      <c r="AM62" s="27">
        <f>'[4]Ст-ть '!S59</f>
        <v>0</v>
      </c>
      <c r="AN62" s="4">
        <f>'[4]Ст-ть '!T59</f>
        <v>0</v>
      </c>
      <c r="AO62" s="27">
        <f>'[4]Ст-ть '!D59+'[4]Ст-ть '!K59+'[4]Ст-ть '!N59+'[4]Ст-ть '!Q59+'[4]Ст-ть '!S59</f>
        <v>0</v>
      </c>
      <c r="AP62" s="4">
        <f>'[4]Ст-ть '!I59+'[4]Ст-ть '!M59+'[4]Ст-ть '!O59+'[4]Ст-ть '!P59+'[4]Ст-ть '!R59+'[4]Ст-ть '!T59</f>
        <v>0</v>
      </c>
      <c r="AQ62" s="27">
        <f>'[4]Ст-ть '!N59</f>
        <v>0</v>
      </c>
      <c r="AR62" s="4">
        <f>'[4]Ст-ть '!O59</f>
        <v>0</v>
      </c>
      <c r="AS62" s="27">
        <f>'[4]Ст-ть '!S59</f>
        <v>0</v>
      </c>
      <c r="AT62" s="27">
        <f>'[4]Ст-ть '!T59</f>
        <v>0</v>
      </c>
      <c r="AU62" s="27">
        <f>'[4]Ст-ть '!U59</f>
        <v>0</v>
      </c>
      <c r="AV62" s="4">
        <f>'[4]Ст-ть '!V59</f>
        <v>0</v>
      </c>
      <c r="AW62" s="26"/>
      <c r="AX62" s="4"/>
    </row>
    <row r="63" spans="1:50" s="3" customFormat="1" ht="30" customHeight="1" x14ac:dyDescent="0.25">
      <c r="A63" s="41">
        <f>1+A61</f>
        <v>49</v>
      </c>
      <c r="B63" s="2" t="s">
        <v>138</v>
      </c>
      <c r="C63" s="23" t="s">
        <v>135</v>
      </c>
      <c r="D63" s="9"/>
      <c r="E63" s="9" t="s">
        <v>92</v>
      </c>
      <c r="F63" s="10">
        <f t="shared" si="9"/>
        <v>508871674.85000002</v>
      </c>
      <c r="G63" s="27"/>
      <c r="H63" s="4"/>
      <c r="I63" s="27"/>
      <c r="J63" s="4"/>
      <c r="K63" s="11">
        <v>210344</v>
      </c>
      <c r="L63" s="11">
        <v>16800</v>
      </c>
      <c r="M63" s="11">
        <v>127683</v>
      </c>
      <c r="N63" s="10">
        <f t="shared" si="12"/>
        <v>350555291.05000001</v>
      </c>
      <c r="O63" s="10">
        <v>105987333.23999999</v>
      </c>
      <c r="P63" s="10">
        <v>244567957.81</v>
      </c>
      <c r="Q63" s="27">
        <f>'[2]Ст-ть '!C61</f>
        <v>3055</v>
      </c>
      <c r="R63" s="10">
        <f t="shared" si="10"/>
        <v>38819786.710000001</v>
      </c>
      <c r="S63" s="27">
        <f>'[2]Ст-ть '!W61+'[2]Ст-ть '!X61</f>
        <v>0</v>
      </c>
      <c r="T63" s="10">
        <f>'[2]Ст-ть '!Y61</f>
        <v>0</v>
      </c>
      <c r="U63" s="27">
        <f>'[2]Ст-ть '!Z61</f>
        <v>0</v>
      </c>
      <c r="V63" s="10">
        <f>'[2]Ст-ть '!AB61</f>
        <v>0</v>
      </c>
      <c r="W63" s="27">
        <f>'[3]29.12.2023'!AW61</f>
        <v>1833</v>
      </c>
      <c r="X63" s="4">
        <f>'[2]Ст-ть '!AH61</f>
        <v>23291872.030000001</v>
      </c>
      <c r="Y63" s="27">
        <f>'[2]Ст-ть '!W61</f>
        <v>0</v>
      </c>
      <c r="Z63" s="4">
        <f>'[2]Ст-ть '!W61*'[2]Ст-ть '!W$6</f>
        <v>0</v>
      </c>
      <c r="AA63" s="26"/>
      <c r="AB63" s="4"/>
      <c r="AC63" s="27">
        <f>'[3]29.12.2023'!CN61</f>
        <v>1222</v>
      </c>
      <c r="AD63" s="4">
        <f>'[2]Ст-ть '!AI61</f>
        <v>15527914.68</v>
      </c>
      <c r="AE63" s="27">
        <f>'[2]Ст-ть '!X61</f>
        <v>0</v>
      </c>
      <c r="AF63" s="4">
        <f>'[2]Ст-ть '!X61*'[2]Ст-ть '!X$6</f>
        <v>0</v>
      </c>
      <c r="AG63" s="26"/>
      <c r="AH63" s="4"/>
      <c r="AI63" s="27">
        <f>'[4]Ст-ть '!C60+'[4]Ст-ть '!U60</f>
        <v>5993</v>
      </c>
      <c r="AJ63" s="10">
        <f>'[4]Ст-ть '!W60</f>
        <v>119496597.09</v>
      </c>
      <c r="AK63" s="27">
        <f>'[4]Ст-ть '!N60</f>
        <v>0</v>
      </c>
      <c r="AL63" s="4">
        <f>'[4]Ст-ть '!O60</f>
        <v>0</v>
      </c>
      <c r="AM63" s="27">
        <f>'[4]Ст-ть '!S60</f>
        <v>0</v>
      </c>
      <c r="AN63" s="4">
        <f>'[4]Ст-ть '!T60</f>
        <v>0</v>
      </c>
      <c r="AO63" s="27">
        <f>'[4]Ст-ть '!D60+'[4]Ст-ть '!K60+'[4]Ст-ть '!N60+'[4]Ст-ть '!Q60+'[4]Ст-ть '!S60</f>
        <v>5993</v>
      </c>
      <c r="AP63" s="4">
        <f>'[4]Ст-ть '!I60+'[4]Ст-ть '!M60+'[4]Ст-ть '!O60+'[4]Ст-ть '!P60+'[4]Ст-ть '!R60+'[4]Ст-ть '!T60</f>
        <v>119496597.09</v>
      </c>
      <c r="AQ63" s="27">
        <f>'[4]Ст-ть '!N60</f>
        <v>0</v>
      </c>
      <c r="AR63" s="4">
        <f>'[4]Ст-ть '!O60</f>
        <v>0</v>
      </c>
      <c r="AS63" s="27">
        <f>'[4]Ст-ть '!S60</f>
        <v>0</v>
      </c>
      <c r="AT63" s="27">
        <f>'[4]Ст-ть '!T60</f>
        <v>0</v>
      </c>
      <c r="AU63" s="27">
        <f>'[4]Ст-ть '!U60</f>
        <v>0</v>
      </c>
      <c r="AV63" s="4">
        <f>'[4]Ст-ть '!V60</f>
        <v>0</v>
      </c>
      <c r="AW63" s="26"/>
      <c r="AX63" s="4"/>
    </row>
    <row r="64" spans="1:50" s="3" customFormat="1" ht="30" customHeight="1" x14ac:dyDescent="0.25">
      <c r="A64" s="41">
        <f>1+A63</f>
        <v>50</v>
      </c>
      <c r="B64" s="2" t="s">
        <v>140</v>
      </c>
      <c r="C64" s="23" t="s">
        <v>136</v>
      </c>
      <c r="D64" s="9"/>
      <c r="E64" s="9" t="s">
        <v>92</v>
      </c>
      <c r="F64" s="10">
        <f t="shared" si="9"/>
        <v>24805053.559999999</v>
      </c>
      <c r="G64" s="27"/>
      <c r="H64" s="4"/>
      <c r="I64" s="27"/>
      <c r="J64" s="4"/>
      <c r="K64" s="11">
        <v>6909</v>
      </c>
      <c r="L64" s="11">
        <v>6805</v>
      </c>
      <c r="M64" s="11">
        <v>12462</v>
      </c>
      <c r="N64" s="10">
        <f t="shared" si="12"/>
        <v>24805053.559999999</v>
      </c>
      <c r="O64" s="10"/>
      <c r="P64" s="10">
        <v>24805053.559999999</v>
      </c>
      <c r="Q64" s="27">
        <f>'[2]Ст-ть '!C62</f>
        <v>0</v>
      </c>
      <c r="R64" s="10">
        <f t="shared" si="10"/>
        <v>0</v>
      </c>
      <c r="S64" s="27">
        <f>'[2]Ст-ть '!W62+'[2]Ст-ть '!X62</f>
        <v>0</v>
      </c>
      <c r="T64" s="10">
        <f>'[2]Ст-ть '!Y62</f>
        <v>0</v>
      </c>
      <c r="U64" s="27">
        <f>'[2]Ст-ть '!Z62</f>
        <v>0</v>
      </c>
      <c r="V64" s="10">
        <f>'[2]Ст-ть '!AB62</f>
        <v>0</v>
      </c>
      <c r="W64" s="27">
        <f>'[3]29.12.2023'!AW62</f>
        <v>0</v>
      </c>
      <c r="X64" s="4">
        <f>'[2]Ст-ть '!AH62</f>
        <v>0</v>
      </c>
      <c r="Y64" s="27">
        <f>'[2]Ст-ть '!W62</f>
        <v>0</v>
      </c>
      <c r="Z64" s="4">
        <f>'[2]Ст-ть '!W62*'[2]Ст-ть '!W$6</f>
        <v>0</v>
      </c>
      <c r="AA64" s="26"/>
      <c r="AB64" s="4"/>
      <c r="AC64" s="27">
        <f>'[3]29.12.2023'!CN62</f>
        <v>0</v>
      </c>
      <c r="AD64" s="4">
        <f>'[2]Ст-ть '!AI62</f>
        <v>0</v>
      </c>
      <c r="AE64" s="27">
        <f>'[2]Ст-ть '!X62</f>
        <v>0</v>
      </c>
      <c r="AF64" s="4">
        <f>'[2]Ст-ть '!X62*'[2]Ст-ть '!X$6</f>
        <v>0</v>
      </c>
      <c r="AG64" s="26"/>
      <c r="AH64" s="4"/>
      <c r="AI64" s="27">
        <f>'[4]Ст-ть '!C61+'[4]Ст-ть '!U61</f>
        <v>0</v>
      </c>
      <c r="AJ64" s="10">
        <f>'[4]Ст-ть '!W61</f>
        <v>0</v>
      </c>
      <c r="AK64" s="27">
        <f>'[4]Ст-ть '!N61</f>
        <v>0</v>
      </c>
      <c r="AL64" s="4">
        <f>'[4]Ст-ть '!O61</f>
        <v>0</v>
      </c>
      <c r="AM64" s="27">
        <f>'[4]Ст-ть '!S61</f>
        <v>0</v>
      </c>
      <c r="AN64" s="4">
        <f>'[4]Ст-ть '!T61</f>
        <v>0</v>
      </c>
      <c r="AO64" s="27">
        <f>'[4]Ст-ть '!D61+'[4]Ст-ть '!K61+'[4]Ст-ть '!N61+'[4]Ст-ть '!Q61+'[4]Ст-ть '!S61</f>
        <v>0</v>
      </c>
      <c r="AP64" s="4">
        <f>'[4]Ст-ть '!I61+'[4]Ст-ть '!M61+'[4]Ст-ть '!O61+'[4]Ст-ть '!P61+'[4]Ст-ть '!R61+'[4]Ст-ть '!T61</f>
        <v>0</v>
      </c>
      <c r="AQ64" s="27">
        <f>'[4]Ст-ть '!N61</f>
        <v>0</v>
      </c>
      <c r="AR64" s="4">
        <f>'[4]Ст-ть '!O61</f>
        <v>0</v>
      </c>
      <c r="AS64" s="27">
        <f>'[4]Ст-ть '!S61</f>
        <v>0</v>
      </c>
      <c r="AT64" s="27">
        <f>'[4]Ст-ть '!T61</f>
        <v>0</v>
      </c>
      <c r="AU64" s="27">
        <f>'[4]Ст-ть '!U61</f>
        <v>0</v>
      </c>
      <c r="AV64" s="4">
        <f>'[4]Ст-ть '!V61</f>
        <v>0</v>
      </c>
      <c r="AW64" s="26"/>
      <c r="AX64" s="4"/>
    </row>
    <row r="65" spans="1:50" s="3" customFormat="1" ht="30" customHeight="1" x14ac:dyDescent="0.25">
      <c r="A65" s="41">
        <f t="shared" ref="A65" si="15">1+A64</f>
        <v>51</v>
      </c>
      <c r="B65" s="2" t="s">
        <v>142</v>
      </c>
      <c r="C65" s="22"/>
      <c r="D65" s="9"/>
      <c r="E65" s="9"/>
      <c r="F65" s="10">
        <f t="shared" si="9"/>
        <v>86974399.079999998</v>
      </c>
      <c r="G65" s="27">
        <v>19228</v>
      </c>
      <c r="H65" s="4">
        <v>86974399.079999998</v>
      </c>
      <c r="I65" s="27">
        <v>30</v>
      </c>
      <c r="J65" s="4">
        <v>1622910</v>
      </c>
      <c r="K65" s="11">
        <v>0</v>
      </c>
      <c r="L65" s="11">
        <v>0</v>
      </c>
      <c r="M65" s="11">
        <v>0</v>
      </c>
      <c r="N65" s="10">
        <f t="shared" si="12"/>
        <v>0</v>
      </c>
      <c r="O65" s="10"/>
      <c r="P65" s="10">
        <v>0</v>
      </c>
      <c r="Q65" s="27">
        <f>'[2]Ст-ть '!C63</f>
        <v>0</v>
      </c>
      <c r="R65" s="10">
        <f t="shared" si="10"/>
        <v>0</v>
      </c>
      <c r="S65" s="27">
        <f>'[2]Ст-ть '!W63+'[2]Ст-ть '!X63</f>
        <v>0</v>
      </c>
      <c r="T65" s="10">
        <f>'[2]Ст-ть '!Y63</f>
        <v>0</v>
      </c>
      <c r="U65" s="27">
        <f>'[2]Ст-ть '!Z63</f>
        <v>0</v>
      </c>
      <c r="V65" s="10">
        <f>'[2]Ст-ть '!AB63</f>
        <v>0</v>
      </c>
      <c r="W65" s="27">
        <f>'[3]29.12.2023'!AW63</f>
        <v>0</v>
      </c>
      <c r="X65" s="4">
        <f>'[2]Ст-ть '!AH63</f>
        <v>0</v>
      </c>
      <c r="Y65" s="27">
        <f>'[2]Ст-ть '!W63</f>
        <v>0</v>
      </c>
      <c r="Z65" s="4">
        <f>'[2]Ст-ть '!W63*'[2]Ст-ть '!W$6</f>
        <v>0</v>
      </c>
      <c r="AA65" s="26"/>
      <c r="AB65" s="4"/>
      <c r="AC65" s="27">
        <f>'[3]29.12.2023'!CN63</f>
        <v>0</v>
      </c>
      <c r="AD65" s="4">
        <f>'[2]Ст-ть '!AI63</f>
        <v>0</v>
      </c>
      <c r="AE65" s="27">
        <f>'[2]Ст-ть '!X63</f>
        <v>0</v>
      </c>
      <c r="AF65" s="4">
        <f>'[2]Ст-ть '!X63*'[2]Ст-ть '!X$6</f>
        <v>0</v>
      </c>
      <c r="AG65" s="26"/>
      <c r="AH65" s="4"/>
      <c r="AI65" s="27">
        <f>'[4]Ст-ть '!C62+'[4]Ст-ть '!U62</f>
        <v>0</v>
      </c>
      <c r="AJ65" s="10">
        <f>'[4]Ст-ть '!W62</f>
        <v>0</v>
      </c>
      <c r="AK65" s="27">
        <f>'[4]Ст-ть '!N62</f>
        <v>0</v>
      </c>
      <c r="AL65" s="4">
        <f>'[4]Ст-ть '!O62</f>
        <v>0</v>
      </c>
      <c r="AM65" s="27">
        <f>'[4]Ст-ть '!S62</f>
        <v>0</v>
      </c>
      <c r="AN65" s="4">
        <f>'[4]Ст-ть '!T62</f>
        <v>0</v>
      </c>
      <c r="AO65" s="27">
        <f>'[4]Ст-ть '!D62+'[4]Ст-ть '!K62+'[4]Ст-ть '!N62+'[4]Ст-ть '!Q62+'[4]Ст-ть '!S62</f>
        <v>0</v>
      </c>
      <c r="AP65" s="4">
        <f>'[4]Ст-ть '!I62+'[4]Ст-ть '!M62+'[4]Ст-ть '!O62+'[4]Ст-ть '!P62+'[4]Ст-ть '!R62+'[4]Ст-ть '!T62</f>
        <v>0</v>
      </c>
      <c r="AQ65" s="27">
        <f>'[4]Ст-ть '!N62</f>
        <v>0</v>
      </c>
      <c r="AR65" s="4">
        <f>'[4]Ст-ть '!O62</f>
        <v>0</v>
      </c>
      <c r="AS65" s="27">
        <f>'[4]Ст-ть '!S62</f>
        <v>0</v>
      </c>
      <c r="AT65" s="27">
        <f>'[4]Ст-ть '!T62</f>
        <v>0</v>
      </c>
      <c r="AU65" s="27">
        <f>'[4]Ст-ть '!U62</f>
        <v>0</v>
      </c>
      <c r="AV65" s="4">
        <f>'[4]Ст-ть '!V62</f>
        <v>0</v>
      </c>
      <c r="AW65" s="26"/>
      <c r="AX65" s="4"/>
    </row>
    <row r="66" spans="1:50" s="3" customFormat="1" x14ac:dyDescent="0.25">
      <c r="A66" s="42"/>
      <c r="B66" s="1" t="s">
        <v>145</v>
      </c>
      <c r="C66" s="23" t="s">
        <v>139</v>
      </c>
      <c r="D66" s="9"/>
      <c r="E66" s="9" t="s">
        <v>39</v>
      </c>
      <c r="F66" s="10">
        <f t="shared" si="9"/>
        <v>0</v>
      </c>
      <c r="G66" s="27"/>
      <c r="H66" s="4"/>
      <c r="I66" s="27"/>
      <c r="J66" s="4"/>
      <c r="K66" s="11">
        <v>0</v>
      </c>
      <c r="L66" s="11">
        <v>0</v>
      </c>
      <c r="M66" s="11">
        <v>0</v>
      </c>
      <c r="N66" s="10">
        <f t="shared" si="12"/>
        <v>0</v>
      </c>
      <c r="O66" s="10"/>
      <c r="P66" s="10">
        <v>0</v>
      </c>
      <c r="Q66" s="27">
        <f>'[2]Ст-ть '!C64</f>
        <v>0</v>
      </c>
      <c r="R66" s="10">
        <f t="shared" si="10"/>
        <v>0</v>
      </c>
      <c r="S66" s="27">
        <f>'[2]Ст-ть '!W64+'[2]Ст-ть '!X64</f>
        <v>0</v>
      </c>
      <c r="T66" s="10">
        <f>'[2]Ст-ть '!Y64</f>
        <v>0</v>
      </c>
      <c r="U66" s="27">
        <f>'[2]Ст-ть '!Z64</f>
        <v>0</v>
      </c>
      <c r="V66" s="10">
        <f>'[2]Ст-ть '!AB64</f>
        <v>0</v>
      </c>
      <c r="W66" s="27">
        <f>'[3]29.12.2023'!AW64</f>
        <v>0</v>
      </c>
      <c r="X66" s="4">
        <f>'[2]Ст-ть '!AH64</f>
        <v>0</v>
      </c>
      <c r="Y66" s="27">
        <f>'[2]Ст-ть '!W64</f>
        <v>0</v>
      </c>
      <c r="Z66" s="4">
        <f>'[2]Ст-ть '!W64*'[2]Ст-ть '!W$6</f>
        <v>0</v>
      </c>
      <c r="AA66" s="26"/>
      <c r="AB66" s="4"/>
      <c r="AC66" s="27">
        <f>'[3]29.12.2023'!CN64</f>
        <v>0</v>
      </c>
      <c r="AD66" s="4">
        <f>'[2]Ст-ть '!AI64</f>
        <v>0</v>
      </c>
      <c r="AE66" s="27">
        <f>'[2]Ст-ть '!X64</f>
        <v>0</v>
      </c>
      <c r="AF66" s="4">
        <f>'[2]Ст-ть '!X64*'[2]Ст-ть '!X$6</f>
        <v>0</v>
      </c>
      <c r="AG66" s="26"/>
      <c r="AH66" s="4"/>
      <c r="AI66" s="27">
        <f>'[4]Ст-ть '!C63+'[4]Ст-ть '!U63</f>
        <v>0</v>
      </c>
      <c r="AJ66" s="10">
        <f>'[4]Ст-ть '!W63</f>
        <v>0</v>
      </c>
      <c r="AK66" s="27">
        <f>'[4]Ст-ть '!N63</f>
        <v>0</v>
      </c>
      <c r="AL66" s="4">
        <f>'[4]Ст-ть '!O63</f>
        <v>0</v>
      </c>
      <c r="AM66" s="27">
        <f>'[4]Ст-ть '!S63</f>
        <v>0</v>
      </c>
      <c r="AN66" s="4">
        <f>'[4]Ст-ть '!T63</f>
        <v>0</v>
      </c>
      <c r="AO66" s="27">
        <f>'[4]Ст-ть '!D63+'[4]Ст-ть '!K63+'[4]Ст-ть '!N63+'[4]Ст-ть '!Q63+'[4]Ст-ть '!S63</f>
        <v>0</v>
      </c>
      <c r="AP66" s="4">
        <f>'[4]Ст-ть '!I63+'[4]Ст-ть '!M63+'[4]Ст-ть '!O63+'[4]Ст-ть '!P63+'[4]Ст-ть '!R63+'[4]Ст-ть '!T63</f>
        <v>0</v>
      </c>
      <c r="AQ66" s="27">
        <f>'[4]Ст-ть '!N63</f>
        <v>0</v>
      </c>
      <c r="AR66" s="4">
        <f>'[4]Ст-ть '!O63</f>
        <v>0</v>
      </c>
      <c r="AS66" s="27">
        <f>'[4]Ст-ть '!S63</f>
        <v>0</v>
      </c>
      <c r="AT66" s="27">
        <f>'[4]Ст-ть '!T63</f>
        <v>0</v>
      </c>
      <c r="AU66" s="27">
        <f>'[4]Ст-ть '!U63</f>
        <v>0</v>
      </c>
      <c r="AV66" s="4">
        <f>'[4]Ст-ть '!V63</f>
        <v>0</v>
      </c>
      <c r="AW66" s="26"/>
      <c r="AX66" s="4"/>
    </row>
    <row r="67" spans="1:50" s="3" customFormat="1" ht="30" customHeight="1" x14ac:dyDescent="0.25">
      <c r="A67" s="41">
        <f>A65+1</f>
        <v>52</v>
      </c>
      <c r="B67" s="2" t="s">
        <v>146</v>
      </c>
      <c r="C67" s="23" t="s">
        <v>141</v>
      </c>
      <c r="D67" s="9"/>
      <c r="E67" s="9" t="s">
        <v>39</v>
      </c>
      <c r="F67" s="10">
        <f t="shared" si="9"/>
        <v>197638352.25</v>
      </c>
      <c r="G67" s="27">
        <v>5163</v>
      </c>
      <c r="H67" s="4">
        <v>30476823.359999999</v>
      </c>
      <c r="I67" s="27">
        <v>12</v>
      </c>
      <c r="J67" s="4">
        <v>649164</v>
      </c>
      <c r="K67" s="11">
        <v>56141</v>
      </c>
      <c r="L67" s="11">
        <v>7382</v>
      </c>
      <c r="M67" s="11">
        <v>26457</v>
      </c>
      <c r="N67" s="10">
        <f t="shared" si="12"/>
        <v>107574092.91</v>
      </c>
      <c r="O67" s="10">
        <v>31391654.359999999</v>
      </c>
      <c r="P67" s="10">
        <v>76182438.549999997</v>
      </c>
      <c r="Q67" s="27">
        <f>'[2]Ст-ть '!C65</f>
        <v>1379</v>
      </c>
      <c r="R67" s="10">
        <f t="shared" si="10"/>
        <v>16767096.449999999</v>
      </c>
      <c r="S67" s="27">
        <f>'[2]Ст-ть '!W65+'[2]Ст-ть '!X65</f>
        <v>0</v>
      </c>
      <c r="T67" s="10">
        <f>'[2]Ст-ть '!Y65</f>
        <v>0</v>
      </c>
      <c r="U67" s="27">
        <f>'[2]Ст-ть '!Z65</f>
        <v>0</v>
      </c>
      <c r="V67" s="10">
        <f>'[2]Ст-ть '!AB65</f>
        <v>0</v>
      </c>
      <c r="W67" s="27">
        <f>'[3]29.12.2023'!AW65</f>
        <v>1138</v>
      </c>
      <c r="X67" s="4">
        <f>'[2]Ст-ть '!AH65</f>
        <v>13836806.210000001</v>
      </c>
      <c r="Y67" s="27">
        <f>'[2]Ст-ть '!W65</f>
        <v>0</v>
      </c>
      <c r="Z67" s="4">
        <f>'[2]Ст-ть '!W65*'[2]Ст-ть '!W$6</f>
        <v>0</v>
      </c>
      <c r="AA67" s="26"/>
      <c r="AB67" s="4"/>
      <c r="AC67" s="27">
        <f>'[3]29.12.2023'!CN65</f>
        <v>241</v>
      </c>
      <c r="AD67" s="4">
        <f>'[2]Ст-ть '!AI65</f>
        <v>2930290.24</v>
      </c>
      <c r="AE67" s="27">
        <f>'[2]Ст-ть '!X65</f>
        <v>0</v>
      </c>
      <c r="AF67" s="4">
        <f>'[2]Ст-ть '!X65*'[2]Ст-ть '!X$6</f>
        <v>0</v>
      </c>
      <c r="AG67" s="26"/>
      <c r="AH67" s="4"/>
      <c r="AI67" s="27">
        <f>'[4]Ст-ть '!C64+'[4]Ст-ть '!U64</f>
        <v>2159</v>
      </c>
      <c r="AJ67" s="10">
        <f>'[4]Ст-ть '!W64</f>
        <v>42820339.530000001</v>
      </c>
      <c r="AK67" s="27">
        <f>'[4]Ст-ть '!N64</f>
        <v>0</v>
      </c>
      <c r="AL67" s="4">
        <f>'[4]Ст-ть '!O64</f>
        <v>0</v>
      </c>
      <c r="AM67" s="27">
        <f>'[4]Ст-ть '!S64</f>
        <v>0</v>
      </c>
      <c r="AN67" s="4">
        <f>'[4]Ст-ть '!T64</f>
        <v>0</v>
      </c>
      <c r="AO67" s="27">
        <f>'[4]Ст-ть '!D64+'[4]Ст-ть '!K64+'[4]Ст-ть '!N64+'[4]Ст-ть '!Q64+'[4]Ст-ть '!S64</f>
        <v>2159</v>
      </c>
      <c r="AP67" s="4">
        <f>'[4]Ст-ть '!I64+'[4]Ст-ть '!M64+'[4]Ст-ть '!O64+'[4]Ст-ть '!P64+'[4]Ст-ть '!R64+'[4]Ст-ть '!T64</f>
        <v>42820339.530000001</v>
      </c>
      <c r="AQ67" s="27">
        <f>'[4]Ст-ть '!N64</f>
        <v>0</v>
      </c>
      <c r="AR67" s="4">
        <f>'[4]Ст-ть '!O64</f>
        <v>0</v>
      </c>
      <c r="AS67" s="27">
        <f>'[4]Ст-ть '!S64</f>
        <v>0</v>
      </c>
      <c r="AT67" s="27">
        <f>'[4]Ст-ть '!T64</f>
        <v>0</v>
      </c>
      <c r="AU67" s="27">
        <f>'[4]Ст-ть '!U64</f>
        <v>0</v>
      </c>
      <c r="AV67" s="4">
        <f>'[4]Ст-ть '!V64</f>
        <v>0</v>
      </c>
      <c r="AW67" s="26"/>
      <c r="AX67" s="4"/>
    </row>
    <row r="68" spans="1:50" s="3" customFormat="1" x14ac:dyDescent="0.25">
      <c r="A68" s="42"/>
      <c r="B68" s="1" t="s">
        <v>148</v>
      </c>
      <c r="C68" s="23" t="s">
        <v>143</v>
      </c>
      <c r="D68" s="9"/>
      <c r="E68" s="9" t="s">
        <v>39</v>
      </c>
      <c r="F68" s="10">
        <f t="shared" si="9"/>
        <v>0</v>
      </c>
      <c r="G68" s="27"/>
      <c r="H68" s="4"/>
      <c r="I68" s="27"/>
      <c r="J68" s="4"/>
      <c r="K68" s="11">
        <v>0</v>
      </c>
      <c r="L68" s="11">
        <v>0</v>
      </c>
      <c r="M68" s="11">
        <v>0</v>
      </c>
      <c r="N68" s="10">
        <f t="shared" si="12"/>
        <v>0</v>
      </c>
      <c r="O68" s="10"/>
      <c r="P68" s="10">
        <v>0</v>
      </c>
      <c r="Q68" s="27">
        <f>'[2]Ст-ть '!C66</f>
        <v>0</v>
      </c>
      <c r="R68" s="10">
        <f t="shared" si="10"/>
        <v>0</v>
      </c>
      <c r="S68" s="27">
        <f>'[2]Ст-ть '!W66+'[2]Ст-ть '!X66</f>
        <v>0</v>
      </c>
      <c r="T68" s="10">
        <f>'[2]Ст-ть '!Y66</f>
        <v>0</v>
      </c>
      <c r="U68" s="27">
        <f>'[2]Ст-ть '!Z66</f>
        <v>0</v>
      </c>
      <c r="V68" s="10">
        <f>'[2]Ст-ть '!AB66</f>
        <v>0</v>
      </c>
      <c r="W68" s="27">
        <f>'[3]29.12.2023'!AW66</f>
        <v>0</v>
      </c>
      <c r="X68" s="4">
        <f>'[2]Ст-ть '!AH66</f>
        <v>0</v>
      </c>
      <c r="Y68" s="27">
        <f>'[2]Ст-ть '!W66</f>
        <v>0</v>
      </c>
      <c r="Z68" s="4">
        <f>'[2]Ст-ть '!W66*'[2]Ст-ть '!W$6</f>
        <v>0</v>
      </c>
      <c r="AA68" s="26"/>
      <c r="AB68" s="4"/>
      <c r="AC68" s="27">
        <f>'[3]29.12.2023'!CN66</f>
        <v>0</v>
      </c>
      <c r="AD68" s="4">
        <f>'[2]Ст-ть '!AI66</f>
        <v>0</v>
      </c>
      <c r="AE68" s="27">
        <f>'[2]Ст-ть '!X66</f>
        <v>0</v>
      </c>
      <c r="AF68" s="4">
        <f>'[2]Ст-ть '!X66*'[2]Ст-ть '!X$6</f>
        <v>0</v>
      </c>
      <c r="AG68" s="26"/>
      <c r="AH68" s="4"/>
      <c r="AI68" s="27">
        <f>'[4]Ст-ть '!C65+'[4]Ст-ть '!U65</f>
        <v>0</v>
      </c>
      <c r="AJ68" s="10">
        <f>'[4]Ст-ть '!W65</f>
        <v>0</v>
      </c>
      <c r="AK68" s="27">
        <f>'[4]Ст-ть '!N65</f>
        <v>0</v>
      </c>
      <c r="AL68" s="4">
        <f>'[4]Ст-ть '!O65</f>
        <v>0</v>
      </c>
      <c r="AM68" s="27">
        <f>'[4]Ст-ть '!S65</f>
        <v>0</v>
      </c>
      <c r="AN68" s="4">
        <f>'[4]Ст-ть '!T65</f>
        <v>0</v>
      </c>
      <c r="AO68" s="27">
        <f>'[4]Ст-ть '!D65+'[4]Ст-ть '!K65+'[4]Ст-ть '!N65+'[4]Ст-ть '!Q65+'[4]Ст-ть '!S65</f>
        <v>0</v>
      </c>
      <c r="AP68" s="4">
        <f>'[4]Ст-ть '!I65+'[4]Ст-ть '!M65+'[4]Ст-ть '!O65+'[4]Ст-ть '!P65+'[4]Ст-ть '!R65+'[4]Ст-ть '!T65</f>
        <v>0</v>
      </c>
      <c r="AQ68" s="27">
        <f>'[4]Ст-ть '!N65</f>
        <v>0</v>
      </c>
      <c r="AR68" s="4">
        <f>'[4]Ст-ть '!O65</f>
        <v>0</v>
      </c>
      <c r="AS68" s="27">
        <f>'[4]Ст-ть '!S65</f>
        <v>0</v>
      </c>
      <c r="AT68" s="27">
        <f>'[4]Ст-ть '!T65</f>
        <v>0</v>
      </c>
      <c r="AU68" s="27">
        <f>'[4]Ст-ть '!U65</f>
        <v>0</v>
      </c>
      <c r="AV68" s="4">
        <f>'[4]Ст-ть '!V65</f>
        <v>0</v>
      </c>
      <c r="AW68" s="26"/>
      <c r="AX68" s="4"/>
    </row>
    <row r="69" spans="1:50" s="3" customFormat="1" ht="30" customHeight="1" x14ac:dyDescent="0.25">
      <c r="A69" s="41">
        <f>A67+1</f>
        <v>53</v>
      </c>
      <c r="B69" s="2" t="s">
        <v>149</v>
      </c>
      <c r="C69" s="23" t="s">
        <v>144</v>
      </c>
      <c r="D69" s="9"/>
      <c r="E69" s="9" t="s">
        <v>92</v>
      </c>
      <c r="F69" s="10">
        <f t="shared" si="9"/>
        <v>629652135.75</v>
      </c>
      <c r="G69" s="27"/>
      <c r="H69" s="4"/>
      <c r="I69" s="27"/>
      <c r="J69" s="4"/>
      <c r="K69" s="11">
        <v>140209</v>
      </c>
      <c r="L69" s="11">
        <v>15700</v>
      </c>
      <c r="M69" s="11">
        <v>54372</v>
      </c>
      <c r="N69" s="10">
        <f t="shared" si="12"/>
        <v>313592275.47000003</v>
      </c>
      <c r="O69" s="10">
        <v>76026441.359999999</v>
      </c>
      <c r="P69" s="10">
        <v>237565834.11000001</v>
      </c>
      <c r="Q69" s="27">
        <f>'[2]Ст-ть '!C67</f>
        <v>3851</v>
      </c>
      <c r="R69" s="10">
        <f t="shared" si="10"/>
        <v>99774009.780000001</v>
      </c>
      <c r="S69" s="27">
        <f>'[2]Ст-ть '!W67+'[2]Ст-ть '!X67</f>
        <v>953</v>
      </c>
      <c r="T69" s="10">
        <f>'[2]Ст-ть '!Y67</f>
        <v>59647107.340000004</v>
      </c>
      <c r="U69" s="27">
        <f>'[2]Ст-ть '!Z67</f>
        <v>0</v>
      </c>
      <c r="V69" s="10">
        <f>'[2]Ст-ть '!AB67</f>
        <v>0</v>
      </c>
      <c r="W69" s="27">
        <f>'[3]29.12.2023'!AW67</f>
        <v>3653</v>
      </c>
      <c r="X69" s="4">
        <f>'[2]Ст-ть '!AH67</f>
        <v>97032420.170000002</v>
      </c>
      <c r="Y69" s="27">
        <f>'[2]Ст-ть '!W67</f>
        <v>953</v>
      </c>
      <c r="Z69" s="4">
        <f>'[2]Ст-ть '!W67*'[2]Ст-ть '!W$6</f>
        <v>59647107.340000004</v>
      </c>
      <c r="AA69" s="26"/>
      <c r="AB69" s="4"/>
      <c r="AC69" s="27">
        <f>'[3]29.12.2023'!CN67</f>
        <v>198</v>
      </c>
      <c r="AD69" s="4">
        <f>'[2]Ст-ть '!AI67</f>
        <v>2741589.61</v>
      </c>
      <c r="AE69" s="27">
        <f>'[2]Ст-ть '!X67</f>
        <v>0</v>
      </c>
      <c r="AF69" s="4">
        <f>'[2]Ст-ть '!X67*'[2]Ст-ть '!X$6</f>
        <v>0</v>
      </c>
      <c r="AG69" s="26"/>
      <c r="AH69" s="4"/>
      <c r="AI69" s="27">
        <f>'[4]Ст-ть '!C66+'[4]Ст-ть '!U66</f>
        <v>8867</v>
      </c>
      <c r="AJ69" s="10">
        <f>'[4]Ст-ть '!W66</f>
        <v>216285850.5</v>
      </c>
      <c r="AK69" s="27">
        <f>'[4]Ст-ть '!N66</f>
        <v>0</v>
      </c>
      <c r="AL69" s="4">
        <f>'[4]Ст-ть '!O66</f>
        <v>0</v>
      </c>
      <c r="AM69" s="27">
        <f>'[4]Ст-ть '!S66</f>
        <v>0</v>
      </c>
      <c r="AN69" s="4">
        <f>'[4]Ст-ть '!T66</f>
        <v>0</v>
      </c>
      <c r="AO69" s="27">
        <f>'[4]Ст-ть '!D66+'[4]Ст-ть '!K66+'[4]Ст-ть '!N66+'[4]Ст-ть '!Q66+'[4]Ст-ть '!S66</f>
        <v>8867</v>
      </c>
      <c r="AP69" s="4">
        <f>'[4]Ст-ть '!I66+'[4]Ст-ть '!M66+'[4]Ст-ть '!O66+'[4]Ст-ть '!P66+'[4]Ст-ть '!R66+'[4]Ст-ть '!T66</f>
        <v>216285850.5</v>
      </c>
      <c r="AQ69" s="27">
        <f>'[4]Ст-ть '!N66</f>
        <v>0</v>
      </c>
      <c r="AR69" s="4">
        <f>'[4]Ст-ть '!O66</f>
        <v>0</v>
      </c>
      <c r="AS69" s="27">
        <f>'[4]Ст-ть '!S66</f>
        <v>0</v>
      </c>
      <c r="AT69" s="27">
        <f>'[4]Ст-ть '!T66</f>
        <v>0</v>
      </c>
      <c r="AU69" s="27">
        <f>'[4]Ст-ть '!U66</f>
        <v>0</v>
      </c>
      <c r="AV69" s="4">
        <f>'[4]Ст-ть '!V66</f>
        <v>0</v>
      </c>
      <c r="AW69" s="26"/>
      <c r="AX69" s="4"/>
    </row>
    <row r="70" spans="1:50" s="3" customFormat="1" ht="30" customHeight="1" x14ac:dyDescent="0.25">
      <c r="A70" s="41">
        <f>1+A69</f>
        <v>54</v>
      </c>
      <c r="B70" s="2" t="s">
        <v>151</v>
      </c>
      <c r="C70" s="22"/>
      <c r="D70" s="9"/>
      <c r="E70" s="9"/>
      <c r="F70" s="10">
        <f t="shared" si="9"/>
        <v>91254881.209999993</v>
      </c>
      <c r="G70" s="27"/>
      <c r="H70" s="4"/>
      <c r="I70" s="27"/>
      <c r="J70" s="4"/>
      <c r="K70" s="11">
        <v>57271</v>
      </c>
      <c r="L70" s="11">
        <v>7912</v>
      </c>
      <c r="M70" s="11">
        <v>17791</v>
      </c>
      <c r="N70" s="10">
        <f t="shared" si="12"/>
        <v>68635398.569999993</v>
      </c>
      <c r="O70" s="10">
        <v>32424600.960000001</v>
      </c>
      <c r="P70" s="10">
        <v>36210797.609999999</v>
      </c>
      <c r="Q70" s="27">
        <f>'[2]Ст-ть '!C68</f>
        <v>297</v>
      </c>
      <c r="R70" s="10">
        <f t="shared" si="10"/>
        <v>3628322.5</v>
      </c>
      <c r="S70" s="27">
        <f>'[2]Ст-ть '!W68+'[2]Ст-ть '!X68</f>
        <v>0</v>
      </c>
      <c r="T70" s="10">
        <f>'[2]Ст-ть '!Y68</f>
        <v>0</v>
      </c>
      <c r="U70" s="27">
        <f>'[2]Ст-ть '!Z68</f>
        <v>0</v>
      </c>
      <c r="V70" s="10">
        <f>'[2]Ст-ть '!AB68</f>
        <v>0</v>
      </c>
      <c r="W70" s="27">
        <f>'[3]29.12.2023'!AW68</f>
        <v>0</v>
      </c>
      <c r="X70" s="4">
        <f>'[2]Ст-ть '!AH68</f>
        <v>0</v>
      </c>
      <c r="Y70" s="27">
        <f>'[2]Ст-ть '!W68</f>
        <v>0</v>
      </c>
      <c r="Z70" s="4">
        <f>'[2]Ст-ть '!W68*'[2]Ст-ть '!W$6</f>
        <v>0</v>
      </c>
      <c r="AA70" s="26"/>
      <c r="AB70" s="4"/>
      <c r="AC70" s="27">
        <f>'[3]29.12.2023'!CN68</f>
        <v>297</v>
      </c>
      <c r="AD70" s="4">
        <f>'[2]Ст-ть '!AI68</f>
        <v>3628322.5</v>
      </c>
      <c r="AE70" s="27">
        <f>'[2]Ст-ть '!X68</f>
        <v>0</v>
      </c>
      <c r="AF70" s="4">
        <f>'[2]Ст-ть '!X68*'[2]Ст-ть '!X$6</f>
        <v>0</v>
      </c>
      <c r="AG70" s="26"/>
      <c r="AH70" s="4"/>
      <c r="AI70" s="27">
        <f>'[4]Ст-ть '!C67+'[4]Ст-ть '!U67</f>
        <v>969</v>
      </c>
      <c r="AJ70" s="10">
        <f>'[4]Ст-ть '!W67</f>
        <v>18991160.140000001</v>
      </c>
      <c r="AK70" s="27">
        <f>'[4]Ст-ть '!N67</f>
        <v>0</v>
      </c>
      <c r="AL70" s="4">
        <f>'[4]Ст-ть '!O67</f>
        <v>0</v>
      </c>
      <c r="AM70" s="27">
        <f>'[4]Ст-ть '!S67</f>
        <v>0</v>
      </c>
      <c r="AN70" s="4">
        <f>'[4]Ст-ть '!T67</f>
        <v>0</v>
      </c>
      <c r="AO70" s="27">
        <f>'[4]Ст-ть '!D67+'[4]Ст-ть '!K67+'[4]Ст-ть '!N67+'[4]Ст-ть '!Q67+'[4]Ст-ть '!S67</f>
        <v>969</v>
      </c>
      <c r="AP70" s="4">
        <f>'[4]Ст-ть '!I67+'[4]Ст-ть '!M67+'[4]Ст-ть '!O67+'[4]Ст-ть '!P67+'[4]Ст-ть '!R67+'[4]Ст-ть '!T67</f>
        <v>18991160.140000001</v>
      </c>
      <c r="AQ70" s="27">
        <f>'[4]Ст-ть '!N67</f>
        <v>0</v>
      </c>
      <c r="AR70" s="4">
        <f>'[4]Ст-ть '!O67</f>
        <v>0</v>
      </c>
      <c r="AS70" s="27">
        <f>'[4]Ст-ть '!S67</f>
        <v>0</v>
      </c>
      <c r="AT70" s="27">
        <f>'[4]Ст-ть '!T67</f>
        <v>0</v>
      </c>
      <c r="AU70" s="27">
        <f>'[4]Ст-ть '!U67</f>
        <v>0</v>
      </c>
      <c r="AV70" s="4">
        <f>'[4]Ст-ть '!V67</f>
        <v>0</v>
      </c>
      <c r="AW70" s="26"/>
      <c r="AX70" s="4"/>
    </row>
    <row r="71" spans="1:50" s="3" customFormat="1" ht="30" customHeight="1" x14ac:dyDescent="0.25">
      <c r="A71" s="41">
        <f t="shared" ref="A71:A77" si="16">1+A70</f>
        <v>55</v>
      </c>
      <c r="B71" s="2" t="s">
        <v>153</v>
      </c>
      <c r="C71" s="23" t="s">
        <v>147</v>
      </c>
      <c r="D71" s="9"/>
      <c r="E71" s="9" t="s">
        <v>39</v>
      </c>
      <c r="F71" s="10">
        <f t="shared" si="9"/>
        <v>27362371.350000001</v>
      </c>
      <c r="G71" s="27"/>
      <c r="H71" s="4"/>
      <c r="I71" s="27"/>
      <c r="J71" s="4"/>
      <c r="K71" s="11">
        <v>11197</v>
      </c>
      <c r="L71" s="11">
        <v>3401</v>
      </c>
      <c r="M71" s="11">
        <v>14278</v>
      </c>
      <c r="N71" s="10">
        <f t="shared" si="12"/>
        <v>27362371.350000001</v>
      </c>
      <c r="O71" s="10"/>
      <c r="P71" s="10">
        <v>27362371.350000001</v>
      </c>
      <c r="Q71" s="27">
        <f>'[2]Ст-ть '!C69</f>
        <v>0</v>
      </c>
      <c r="R71" s="10">
        <f t="shared" si="10"/>
        <v>0</v>
      </c>
      <c r="S71" s="27">
        <f>'[2]Ст-ть '!W69+'[2]Ст-ть '!X69</f>
        <v>0</v>
      </c>
      <c r="T71" s="10">
        <f>'[2]Ст-ть '!Y69</f>
        <v>0</v>
      </c>
      <c r="U71" s="27">
        <f>'[2]Ст-ть '!Z69</f>
        <v>0</v>
      </c>
      <c r="V71" s="10">
        <f>'[2]Ст-ть '!AB69</f>
        <v>0</v>
      </c>
      <c r="W71" s="27">
        <f>'[3]29.12.2023'!AW69</f>
        <v>0</v>
      </c>
      <c r="X71" s="4">
        <f>'[2]Ст-ть '!AH69</f>
        <v>0</v>
      </c>
      <c r="Y71" s="27">
        <f>'[2]Ст-ть '!W69</f>
        <v>0</v>
      </c>
      <c r="Z71" s="4">
        <f>'[2]Ст-ть '!W69*'[2]Ст-ть '!W$6</f>
        <v>0</v>
      </c>
      <c r="AA71" s="26"/>
      <c r="AB71" s="4"/>
      <c r="AC71" s="27">
        <f>'[3]29.12.2023'!CN69</f>
        <v>0</v>
      </c>
      <c r="AD71" s="4">
        <f>'[2]Ст-ть '!AI69</f>
        <v>0</v>
      </c>
      <c r="AE71" s="27">
        <f>'[2]Ст-ть '!X69</f>
        <v>0</v>
      </c>
      <c r="AF71" s="4">
        <f>'[2]Ст-ть '!X69*'[2]Ст-ть '!X$6</f>
        <v>0</v>
      </c>
      <c r="AG71" s="26"/>
      <c r="AH71" s="4"/>
      <c r="AI71" s="27">
        <f>'[4]Ст-ть '!C68+'[4]Ст-ть '!U68</f>
        <v>0</v>
      </c>
      <c r="AJ71" s="10">
        <f>'[4]Ст-ть '!W68</f>
        <v>0</v>
      </c>
      <c r="AK71" s="27">
        <f>'[4]Ст-ть '!N68</f>
        <v>0</v>
      </c>
      <c r="AL71" s="4">
        <f>'[4]Ст-ть '!O68</f>
        <v>0</v>
      </c>
      <c r="AM71" s="27">
        <f>'[4]Ст-ть '!S68</f>
        <v>0</v>
      </c>
      <c r="AN71" s="4">
        <f>'[4]Ст-ть '!T68</f>
        <v>0</v>
      </c>
      <c r="AO71" s="27">
        <f>'[4]Ст-ть '!D68+'[4]Ст-ть '!K68+'[4]Ст-ть '!N68+'[4]Ст-ть '!Q68+'[4]Ст-ть '!S68</f>
        <v>0</v>
      </c>
      <c r="AP71" s="4">
        <f>'[4]Ст-ть '!I68+'[4]Ст-ть '!M68+'[4]Ст-ть '!O68+'[4]Ст-ть '!P68+'[4]Ст-ть '!R68+'[4]Ст-ть '!T68</f>
        <v>0</v>
      </c>
      <c r="AQ71" s="27">
        <f>'[4]Ст-ть '!N68</f>
        <v>0</v>
      </c>
      <c r="AR71" s="4">
        <f>'[4]Ст-ть '!O68</f>
        <v>0</v>
      </c>
      <c r="AS71" s="27">
        <f>'[4]Ст-ть '!S68</f>
        <v>0</v>
      </c>
      <c r="AT71" s="27">
        <f>'[4]Ст-ть '!T68</f>
        <v>0</v>
      </c>
      <c r="AU71" s="27">
        <f>'[4]Ст-ть '!U68</f>
        <v>0</v>
      </c>
      <c r="AV71" s="4">
        <f>'[4]Ст-ть '!V68</f>
        <v>0</v>
      </c>
      <c r="AW71" s="26"/>
      <c r="AX71" s="4"/>
    </row>
    <row r="72" spans="1:50" s="3" customFormat="1" ht="30" customHeight="1" x14ac:dyDescent="0.25">
      <c r="A72" s="41">
        <f t="shared" si="16"/>
        <v>56</v>
      </c>
      <c r="B72" s="2" t="s">
        <v>155</v>
      </c>
      <c r="C72" s="22"/>
      <c r="D72" s="9"/>
      <c r="E72" s="9"/>
      <c r="F72" s="10">
        <f t="shared" si="9"/>
        <v>94422080.159999996</v>
      </c>
      <c r="G72" s="27">
        <v>28661</v>
      </c>
      <c r="H72" s="4">
        <v>94422080.159999996</v>
      </c>
      <c r="I72" s="27">
        <v>12</v>
      </c>
      <c r="J72" s="4">
        <v>649164</v>
      </c>
      <c r="K72" s="11">
        <v>0</v>
      </c>
      <c r="L72" s="11">
        <v>0</v>
      </c>
      <c r="M72" s="11">
        <v>0</v>
      </c>
      <c r="N72" s="10">
        <f t="shared" si="12"/>
        <v>0</v>
      </c>
      <c r="O72" s="10"/>
      <c r="P72" s="10">
        <v>0</v>
      </c>
      <c r="Q72" s="27">
        <f>'[2]Ст-ть '!C70</f>
        <v>0</v>
      </c>
      <c r="R72" s="10">
        <f t="shared" si="10"/>
        <v>0</v>
      </c>
      <c r="S72" s="27">
        <f>'[2]Ст-ть '!W70+'[2]Ст-ть '!X70</f>
        <v>0</v>
      </c>
      <c r="T72" s="10">
        <f>'[2]Ст-ть '!Y70</f>
        <v>0</v>
      </c>
      <c r="U72" s="27">
        <f>'[2]Ст-ть '!Z70</f>
        <v>0</v>
      </c>
      <c r="V72" s="10">
        <f>'[2]Ст-ть '!AB70</f>
        <v>0</v>
      </c>
      <c r="W72" s="27">
        <f>'[3]29.12.2023'!AW70</f>
        <v>0</v>
      </c>
      <c r="X72" s="4">
        <f>'[2]Ст-ть '!AH70</f>
        <v>0</v>
      </c>
      <c r="Y72" s="27">
        <f>'[2]Ст-ть '!W70</f>
        <v>0</v>
      </c>
      <c r="Z72" s="4">
        <f>'[2]Ст-ть '!W70*'[2]Ст-ть '!W$6</f>
        <v>0</v>
      </c>
      <c r="AA72" s="26"/>
      <c r="AB72" s="4"/>
      <c r="AC72" s="27">
        <f>'[3]29.12.2023'!CN70</f>
        <v>0</v>
      </c>
      <c r="AD72" s="4">
        <f>'[2]Ст-ть '!AI70</f>
        <v>0</v>
      </c>
      <c r="AE72" s="27">
        <f>'[2]Ст-ть '!X70</f>
        <v>0</v>
      </c>
      <c r="AF72" s="4">
        <f>'[2]Ст-ть '!X70*'[2]Ст-ть '!X$6</f>
        <v>0</v>
      </c>
      <c r="AG72" s="26"/>
      <c r="AH72" s="4"/>
      <c r="AI72" s="27">
        <f>'[4]Ст-ть '!C69+'[4]Ст-ть '!U69</f>
        <v>0</v>
      </c>
      <c r="AJ72" s="10">
        <f>'[4]Ст-ть '!W69</f>
        <v>0</v>
      </c>
      <c r="AK72" s="27">
        <f>'[4]Ст-ть '!N69</f>
        <v>0</v>
      </c>
      <c r="AL72" s="4">
        <f>'[4]Ст-ть '!O69</f>
        <v>0</v>
      </c>
      <c r="AM72" s="27">
        <f>'[4]Ст-ть '!S69</f>
        <v>0</v>
      </c>
      <c r="AN72" s="4">
        <f>'[4]Ст-ть '!T69</f>
        <v>0</v>
      </c>
      <c r="AO72" s="27">
        <f>'[4]Ст-ть '!D69+'[4]Ст-ть '!K69+'[4]Ст-ть '!N69+'[4]Ст-ть '!Q69+'[4]Ст-ть '!S69</f>
        <v>0</v>
      </c>
      <c r="AP72" s="4">
        <f>'[4]Ст-ть '!I69+'[4]Ст-ть '!M69+'[4]Ст-ть '!O69+'[4]Ст-ть '!P69+'[4]Ст-ть '!R69+'[4]Ст-ть '!T69</f>
        <v>0</v>
      </c>
      <c r="AQ72" s="27">
        <f>'[4]Ст-ть '!N69</f>
        <v>0</v>
      </c>
      <c r="AR72" s="4">
        <f>'[4]Ст-ть '!O69</f>
        <v>0</v>
      </c>
      <c r="AS72" s="27">
        <f>'[4]Ст-ть '!S69</f>
        <v>0</v>
      </c>
      <c r="AT72" s="27">
        <f>'[4]Ст-ть '!T69</f>
        <v>0</v>
      </c>
      <c r="AU72" s="27">
        <f>'[4]Ст-ть '!U69</f>
        <v>0</v>
      </c>
      <c r="AV72" s="4">
        <f>'[4]Ст-ть '!V69</f>
        <v>0</v>
      </c>
      <c r="AW72" s="26"/>
      <c r="AX72" s="4"/>
    </row>
    <row r="73" spans="1:50" s="3" customFormat="1" ht="30" customHeight="1" x14ac:dyDescent="0.25">
      <c r="A73" s="41">
        <f t="shared" si="16"/>
        <v>57</v>
      </c>
      <c r="B73" s="2" t="s">
        <v>157</v>
      </c>
      <c r="C73" s="23" t="s">
        <v>150</v>
      </c>
      <c r="D73" s="9"/>
      <c r="E73" s="9" t="s">
        <v>39</v>
      </c>
      <c r="F73" s="10">
        <f t="shared" si="9"/>
        <v>44484824.490000002</v>
      </c>
      <c r="G73" s="27"/>
      <c r="H73" s="4"/>
      <c r="I73" s="27"/>
      <c r="J73" s="4"/>
      <c r="K73" s="11">
        <v>8173</v>
      </c>
      <c r="L73" s="11">
        <v>2170</v>
      </c>
      <c r="M73" s="11">
        <v>6450</v>
      </c>
      <c r="N73" s="10">
        <f t="shared" si="12"/>
        <v>27322897.850000001</v>
      </c>
      <c r="O73" s="10">
        <v>7026607.9100000001</v>
      </c>
      <c r="P73" s="10">
        <v>20296289.940000001</v>
      </c>
      <c r="Q73" s="27">
        <f>'[2]Ст-ть '!C71</f>
        <v>721</v>
      </c>
      <c r="R73" s="10">
        <f t="shared" si="10"/>
        <v>9161723.8000000007</v>
      </c>
      <c r="S73" s="27">
        <f>'[2]Ст-ть '!W71+'[2]Ст-ть '!X71</f>
        <v>0</v>
      </c>
      <c r="T73" s="10">
        <f>'[2]Ст-ть '!Y71</f>
        <v>0</v>
      </c>
      <c r="U73" s="27">
        <f>'[2]Ст-ть '!Z71</f>
        <v>0</v>
      </c>
      <c r="V73" s="10">
        <f>'[2]Ст-ть '!AB71</f>
        <v>0</v>
      </c>
      <c r="W73" s="27">
        <f>'[3]29.12.2023'!AW71</f>
        <v>721</v>
      </c>
      <c r="X73" s="4">
        <f>'[2]Ст-ть '!AH71</f>
        <v>9161723.8000000007</v>
      </c>
      <c r="Y73" s="27">
        <f>'[2]Ст-ть '!W71</f>
        <v>0</v>
      </c>
      <c r="Z73" s="4">
        <f>'[2]Ст-ть '!W71*'[2]Ст-ть '!W$6</f>
        <v>0</v>
      </c>
      <c r="AA73" s="26"/>
      <c r="AB73" s="4"/>
      <c r="AC73" s="27">
        <f>'[3]29.12.2023'!CN71</f>
        <v>0</v>
      </c>
      <c r="AD73" s="4">
        <f>'[2]Ст-ть '!AI71</f>
        <v>0</v>
      </c>
      <c r="AE73" s="27">
        <f>'[2]Ст-ть '!X71</f>
        <v>0</v>
      </c>
      <c r="AF73" s="4">
        <f>'[2]Ст-ть '!X71*'[2]Ст-ть '!X$6</f>
        <v>0</v>
      </c>
      <c r="AG73" s="26"/>
      <c r="AH73" s="4"/>
      <c r="AI73" s="27">
        <f>'[4]Ст-ть '!C70+'[4]Ст-ть '!U70</f>
        <v>295</v>
      </c>
      <c r="AJ73" s="10">
        <f>'[4]Ст-ть '!W70</f>
        <v>8000202.8399999999</v>
      </c>
      <c r="AK73" s="27">
        <f>'[4]Ст-ть '!N70</f>
        <v>0</v>
      </c>
      <c r="AL73" s="4">
        <f>'[4]Ст-ть '!O70</f>
        <v>0</v>
      </c>
      <c r="AM73" s="27">
        <f>'[4]Ст-ть '!S70</f>
        <v>0</v>
      </c>
      <c r="AN73" s="4">
        <f>'[4]Ст-ть '!T70</f>
        <v>0</v>
      </c>
      <c r="AO73" s="27">
        <f>'[4]Ст-ть '!D70+'[4]Ст-ть '!K70+'[4]Ст-ть '!N70+'[4]Ст-ть '!Q70+'[4]Ст-ть '!S70</f>
        <v>295</v>
      </c>
      <c r="AP73" s="4">
        <f>'[4]Ст-ть '!I70+'[4]Ст-ть '!M70+'[4]Ст-ть '!O70+'[4]Ст-ть '!P70+'[4]Ст-ть '!R70+'[4]Ст-ть '!T70</f>
        <v>8000202.8399999999</v>
      </c>
      <c r="AQ73" s="27">
        <f>'[4]Ст-ть '!N70</f>
        <v>0</v>
      </c>
      <c r="AR73" s="4">
        <f>'[4]Ст-ть '!O70</f>
        <v>0</v>
      </c>
      <c r="AS73" s="27">
        <f>'[4]Ст-ть '!S70</f>
        <v>0</v>
      </c>
      <c r="AT73" s="27">
        <f>'[4]Ст-ть '!T70</f>
        <v>0</v>
      </c>
      <c r="AU73" s="27">
        <f>'[4]Ст-ть '!U70</f>
        <v>0</v>
      </c>
      <c r="AV73" s="4">
        <f>'[4]Ст-ть '!V70</f>
        <v>0</v>
      </c>
      <c r="AW73" s="26"/>
      <c r="AX73" s="4"/>
    </row>
    <row r="74" spans="1:50" s="3" customFormat="1" ht="30" customHeight="1" x14ac:dyDescent="0.25">
      <c r="A74" s="41">
        <f t="shared" si="16"/>
        <v>58</v>
      </c>
      <c r="B74" s="2" t="s">
        <v>159</v>
      </c>
      <c r="C74" s="23" t="s">
        <v>152</v>
      </c>
      <c r="D74" s="9"/>
      <c r="E74" s="9" t="s">
        <v>39</v>
      </c>
      <c r="F74" s="10">
        <f t="shared" si="9"/>
        <v>61986421.329999998</v>
      </c>
      <c r="G74" s="27"/>
      <c r="H74" s="4"/>
      <c r="I74" s="27"/>
      <c r="J74" s="4"/>
      <c r="K74" s="11">
        <v>17264</v>
      </c>
      <c r="L74" s="11">
        <v>4537</v>
      </c>
      <c r="M74" s="11">
        <v>7583</v>
      </c>
      <c r="N74" s="10">
        <f t="shared" si="12"/>
        <v>49110972.390000001</v>
      </c>
      <c r="O74" s="10">
        <v>13656618.720000001</v>
      </c>
      <c r="P74" s="10">
        <v>35454353.670000002</v>
      </c>
      <c r="Q74" s="27">
        <f>'[2]Ст-ть '!C72</f>
        <v>1009</v>
      </c>
      <c r="R74" s="10">
        <f t="shared" si="10"/>
        <v>12180991.67</v>
      </c>
      <c r="S74" s="27">
        <f>'[2]Ст-ть '!W72+'[2]Ст-ть '!X72</f>
        <v>0</v>
      </c>
      <c r="T74" s="10">
        <f>'[2]Ст-ть '!Y72</f>
        <v>0</v>
      </c>
      <c r="U74" s="27">
        <f>'[2]Ст-ть '!Z72</f>
        <v>0</v>
      </c>
      <c r="V74" s="10">
        <f>'[2]Ст-ть '!AB72</f>
        <v>0</v>
      </c>
      <c r="W74" s="27">
        <f>'[3]29.12.2023'!AW72</f>
        <v>1009</v>
      </c>
      <c r="X74" s="4">
        <f>'[2]Ст-ть '!AH72</f>
        <v>12180991.67</v>
      </c>
      <c r="Y74" s="27">
        <f>'[2]Ст-ть '!W72</f>
        <v>0</v>
      </c>
      <c r="Z74" s="4">
        <f>'[2]Ст-ть '!W72*'[2]Ст-ть '!W$6</f>
        <v>0</v>
      </c>
      <c r="AA74" s="26"/>
      <c r="AB74" s="4"/>
      <c r="AC74" s="27">
        <f>'[3]29.12.2023'!CN72</f>
        <v>0</v>
      </c>
      <c r="AD74" s="4">
        <f>'[2]Ст-ть '!AI72</f>
        <v>0</v>
      </c>
      <c r="AE74" s="27">
        <f>'[2]Ст-ть '!X72</f>
        <v>0</v>
      </c>
      <c r="AF74" s="4">
        <f>'[2]Ст-ть '!X72*'[2]Ст-ть '!X$6</f>
        <v>0</v>
      </c>
      <c r="AG74" s="26"/>
      <c r="AH74" s="4"/>
      <c r="AI74" s="27">
        <f>'[4]Ст-ть '!C71+'[4]Ст-ть '!U71</f>
        <v>43</v>
      </c>
      <c r="AJ74" s="10">
        <f>'[4]Ст-ть '!W71</f>
        <v>694457.27</v>
      </c>
      <c r="AK74" s="27">
        <f>'[4]Ст-ть '!N71</f>
        <v>0</v>
      </c>
      <c r="AL74" s="4">
        <f>'[4]Ст-ть '!O71</f>
        <v>0</v>
      </c>
      <c r="AM74" s="27">
        <f>'[4]Ст-ть '!S71</f>
        <v>0</v>
      </c>
      <c r="AN74" s="4">
        <f>'[4]Ст-ть '!T71</f>
        <v>0</v>
      </c>
      <c r="AO74" s="27">
        <f>'[4]Ст-ть '!D71+'[4]Ст-ть '!K71+'[4]Ст-ть '!N71+'[4]Ст-ть '!Q71+'[4]Ст-ть '!S71</f>
        <v>43</v>
      </c>
      <c r="AP74" s="4">
        <f>'[4]Ст-ть '!I71+'[4]Ст-ть '!M71+'[4]Ст-ть '!O71+'[4]Ст-ть '!P71+'[4]Ст-ть '!R71+'[4]Ст-ть '!T71</f>
        <v>694457.27</v>
      </c>
      <c r="AQ74" s="27">
        <f>'[4]Ст-ть '!N71</f>
        <v>0</v>
      </c>
      <c r="AR74" s="4">
        <f>'[4]Ст-ть '!O71</f>
        <v>0</v>
      </c>
      <c r="AS74" s="27">
        <f>'[4]Ст-ть '!S71</f>
        <v>0</v>
      </c>
      <c r="AT74" s="27">
        <f>'[4]Ст-ть '!T71</f>
        <v>0</v>
      </c>
      <c r="AU74" s="27">
        <f>'[4]Ст-ть '!U71</f>
        <v>0</v>
      </c>
      <c r="AV74" s="4">
        <f>'[4]Ст-ть '!V71</f>
        <v>0</v>
      </c>
      <c r="AW74" s="26"/>
      <c r="AX74" s="4"/>
    </row>
    <row r="75" spans="1:50" s="3" customFormat="1" ht="30" customHeight="1" x14ac:dyDescent="0.25">
      <c r="A75" s="41">
        <f t="shared" si="16"/>
        <v>59</v>
      </c>
      <c r="B75" s="2" t="s">
        <v>161</v>
      </c>
      <c r="C75" s="23" t="s">
        <v>154</v>
      </c>
      <c r="D75" s="9"/>
      <c r="E75" s="9" t="s">
        <v>39</v>
      </c>
      <c r="F75" s="10">
        <f t="shared" si="9"/>
        <v>70079586.349999994</v>
      </c>
      <c r="G75" s="27"/>
      <c r="H75" s="4"/>
      <c r="I75" s="27"/>
      <c r="J75" s="4"/>
      <c r="K75" s="11">
        <v>28156</v>
      </c>
      <c r="L75" s="11">
        <v>3175</v>
      </c>
      <c r="M75" s="11">
        <v>6281</v>
      </c>
      <c r="N75" s="10">
        <f t="shared" ref="N75:N106" si="17">O75+P75</f>
        <v>57856666.020000003</v>
      </c>
      <c r="O75" s="10">
        <v>19910201.359999999</v>
      </c>
      <c r="P75" s="10">
        <v>37946464.659999996</v>
      </c>
      <c r="Q75" s="27">
        <f>'[2]Ст-ть '!C73</f>
        <v>963</v>
      </c>
      <c r="R75" s="10">
        <f t="shared" si="10"/>
        <v>12222920.33</v>
      </c>
      <c r="S75" s="27">
        <f>'[2]Ст-ть '!W73+'[2]Ст-ть '!X73</f>
        <v>0</v>
      </c>
      <c r="T75" s="10">
        <f>'[2]Ст-ть '!Y73</f>
        <v>0</v>
      </c>
      <c r="U75" s="27">
        <f>'[2]Ст-ть '!Z73</f>
        <v>0</v>
      </c>
      <c r="V75" s="10">
        <f>'[2]Ст-ть '!AB73</f>
        <v>0</v>
      </c>
      <c r="W75" s="27">
        <f>'[3]29.12.2023'!AW73</f>
        <v>963</v>
      </c>
      <c r="X75" s="4">
        <f>'[2]Ст-ть '!AH73</f>
        <v>12222920.33</v>
      </c>
      <c r="Y75" s="27">
        <f>'[2]Ст-ть '!W73</f>
        <v>0</v>
      </c>
      <c r="Z75" s="4">
        <f>'[2]Ст-ть '!W73*'[2]Ст-ть '!W$6</f>
        <v>0</v>
      </c>
      <c r="AA75" s="26"/>
      <c r="AB75" s="4"/>
      <c r="AC75" s="27">
        <f>'[3]29.12.2023'!CN73</f>
        <v>0</v>
      </c>
      <c r="AD75" s="4">
        <f>'[2]Ст-ть '!AI73</f>
        <v>0</v>
      </c>
      <c r="AE75" s="27">
        <f>'[2]Ст-ть '!X73</f>
        <v>0</v>
      </c>
      <c r="AF75" s="4">
        <f>'[2]Ст-ть '!X73*'[2]Ст-ть '!X$6</f>
        <v>0</v>
      </c>
      <c r="AG75" s="26"/>
      <c r="AH75" s="4"/>
      <c r="AI75" s="27">
        <f>'[4]Ст-ть '!C72+'[4]Ст-ть '!U72</f>
        <v>0</v>
      </c>
      <c r="AJ75" s="10">
        <f>'[4]Ст-ть '!W72</f>
        <v>0</v>
      </c>
      <c r="AK75" s="27">
        <f>'[4]Ст-ть '!N72</f>
        <v>0</v>
      </c>
      <c r="AL75" s="4">
        <f>'[4]Ст-ть '!O72</f>
        <v>0</v>
      </c>
      <c r="AM75" s="27">
        <f>'[4]Ст-ть '!S72</f>
        <v>0</v>
      </c>
      <c r="AN75" s="4">
        <f>'[4]Ст-ть '!T72</f>
        <v>0</v>
      </c>
      <c r="AO75" s="27">
        <f>'[4]Ст-ть '!D72+'[4]Ст-ть '!K72+'[4]Ст-ть '!N72+'[4]Ст-ть '!Q72+'[4]Ст-ть '!S72</f>
        <v>0</v>
      </c>
      <c r="AP75" s="4">
        <f>'[4]Ст-ть '!I72+'[4]Ст-ть '!M72+'[4]Ст-ть '!O72+'[4]Ст-ть '!P72+'[4]Ст-ть '!R72+'[4]Ст-ть '!T72</f>
        <v>0</v>
      </c>
      <c r="AQ75" s="27">
        <f>'[4]Ст-ть '!N72</f>
        <v>0</v>
      </c>
      <c r="AR75" s="4">
        <f>'[4]Ст-ть '!O72</f>
        <v>0</v>
      </c>
      <c r="AS75" s="27">
        <f>'[4]Ст-ть '!S72</f>
        <v>0</v>
      </c>
      <c r="AT75" s="27">
        <f>'[4]Ст-ть '!T72</f>
        <v>0</v>
      </c>
      <c r="AU75" s="27">
        <f>'[4]Ст-ть '!U72</f>
        <v>0</v>
      </c>
      <c r="AV75" s="4">
        <f>'[4]Ст-ть '!V72</f>
        <v>0</v>
      </c>
      <c r="AW75" s="26"/>
      <c r="AX75" s="4"/>
    </row>
    <row r="76" spans="1:50" s="3" customFormat="1" x14ac:dyDescent="0.25">
      <c r="A76" s="41">
        <f t="shared" si="16"/>
        <v>60</v>
      </c>
      <c r="B76" s="2" t="s">
        <v>163</v>
      </c>
      <c r="C76" s="23" t="s">
        <v>156</v>
      </c>
      <c r="D76" s="9"/>
      <c r="E76" s="9" t="s">
        <v>39</v>
      </c>
      <c r="F76" s="10">
        <f t="shared" ref="F76:F139" si="18">H76+N76+R76+AJ76</f>
        <v>47233086.07</v>
      </c>
      <c r="G76" s="27"/>
      <c r="H76" s="4"/>
      <c r="I76" s="27"/>
      <c r="J76" s="4"/>
      <c r="K76" s="11">
        <v>14624</v>
      </c>
      <c r="L76" s="11">
        <v>494</v>
      </c>
      <c r="M76" s="11">
        <v>4901</v>
      </c>
      <c r="N76" s="10">
        <f t="shared" si="17"/>
        <v>22582949.739999998</v>
      </c>
      <c r="O76" s="10">
        <v>6584526.5999999996</v>
      </c>
      <c r="P76" s="10">
        <v>15998423.140000001</v>
      </c>
      <c r="Q76" s="27">
        <f>'[2]Ст-ть '!C74</f>
        <v>1026</v>
      </c>
      <c r="R76" s="10">
        <f t="shared" ref="R76:R139" si="19">X76+AD76</f>
        <v>23124892.949999999</v>
      </c>
      <c r="S76" s="27">
        <f>'[2]Ст-ть '!W74+'[2]Ст-ть '!X74</f>
        <v>0</v>
      </c>
      <c r="T76" s="10">
        <f>'[2]Ст-ть '!Y74</f>
        <v>0</v>
      </c>
      <c r="U76" s="27">
        <f>'[2]Ст-ть '!Z74</f>
        <v>0</v>
      </c>
      <c r="V76" s="10">
        <f>'[2]Ст-ть '!AB74</f>
        <v>0</v>
      </c>
      <c r="W76" s="27">
        <f>'[3]29.12.2023'!AW74</f>
        <v>723</v>
      </c>
      <c r="X76" s="4">
        <f>'[2]Ст-ть '!AH74</f>
        <v>16295611.699999999</v>
      </c>
      <c r="Y76" s="27">
        <f>'[2]Ст-ть '!W74</f>
        <v>0</v>
      </c>
      <c r="Z76" s="4">
        <f>'[2]Ст-ть '!W74*'[2]Ст-ть '!W$6</f>
        <v>0</v>
      </c>
      <c r="AA76" s="26"/>
      <c r="AB76" s="4"/>
      <c r="AC76" s="27">
        <f>'[3]29.12.2023'!CN74</f>
        <v>303</v>
      </c>
      <c r="AD76" s="4">
        <f>'[2]Ст-ть '!AI74</f>
        <v>6829281.25</v>
      </c>
      <c r="AE76" s="27">
        <f>'[2]Ст-ть '!X74</f>
        <v>0</v>
      </c>
      <c r="AF76" s="4">
        <f>'[2]Ст-ть '!X74*'[2]Ст-ть '!X$6</f>
        <v>0</v>
      </c>
      <c r="AG76" s="26"/>
      <c r="AH76" s="4"/>
      <c r="AI76" s="27">
        <f>'[4]Ст-ть '!C73+'[4]Ст-ть '!U73</f>
        <v>56</v>
      </c>
      <c r="AJ76" s="10">
        <f>'[4]Ст-ть '!W73</f>
        <v>1525243.38</v>
      </c>
      <c r="AK76" s="27">
        <f>'[4]Ст-ть '!N73</f>
        <v>0</v>
      </c>
      <c r="AL76" s="4">
        <f>'[4]Ст-ть '!O73</f>
        <v>0</v>
      </c>
      <c r="AM76" s="27">
        <f>'[4]Ст-ть '!S73</f>
        <v>0</v>
      </c>
      <c r="AN76" s="4">
        <f>'[4]Ст-ть '!T73</f>
        <v>0</v>
      </c>
      <c r="AO76" s="27">
        <f>'[4]Ст-ть '!D73+'[4]Ст-ть '!K73+'[4]Ст-ть '!N73+'[4]Ст-ть '!Q73+'[4]Ст-ть '!S73</f>
        <v>56</v>
      </c>
      <c r="AP76" s="4">
        <f>'[4]Ст-ть '!I73+'[4]Ст-ть '!M73+'[4]Ст-ть '!O73+'[4]Ст-ть '!P73+'[4]Ст-ть '!R73+'[4]Ст-ть '!T73</f>
        <v>1525243.38</v>
      </c>
      <c r="AQ76" s="27">
        <f>'[4]Ст-ть '!N73</f>
        <v>0</v>
      </c>
      <c r="AR76" s="4">
        <f>'[4]Ст-ть '!O73</f>
        <v>0</v>
      </c>
      <c r="AS76" s="27">
        <f>'[4]Ст-ть '!S73</f>
        <v>0</v>
      </c>
      <c r="AT76" s="27">
        <f>'[4]Ст-ть '!T73</f>
        <v>0</v>
      </c>
      <c r="AU76" s="27">
        <f>'[4]Ст-ть '!U73</f>
        <v>0</v>
      </c>
      <c r="AV76" s="4">
        <f>'[4]Ст-ть '!V73</f>
        <v>0</v>
      </c>
      <c r="AW76" s="26"/>
      <c r="AX76" s="4"/>
    </row>
    <row r="77" spans="1:50" s="3" customFormat="1" x14ac:dyDescent="0.25">
      <c r="A77" s="41">
        <f t="shared" si="16"/>
        <v>61</v>
      </c>
      <c r="B77" s="2" t="s">
        <v>165</v>
      </c>
      <c r="C77" s="23" t="s">
        <v>158</v>
      </c>
      <c r="D77" s="9"/>
      <c r="E77" s="9" t="s">
        <v>39</v>
      </c>
      <c r="F77" s="10">
        <f t="shared" si="18"/>
        <v>2195997.85</v>
      </c>
      <c r="G77" s="27"/>
      <c r="H77" s="4"/>
      <c r="I77" s="27"/>
      <c r="J77" s="4"/>
      <c r="K77" s="11">
        <v>227</v>
      </c>
      <c r="L77" s="11">
        <v>0</v>
      </c>
      <c r="M77" s="11">
        <v>1011</v>
      </c>
      <c r="N77" s="10">
        <f t="shared" si="17"/>
        <v>1354982.16</v>
      </c>
      <c r="O77" s="10"/>
      <c r="P77" s="10">
        <v>1354982.16</v>
      </c>
      <c r="Q77" s="27">
        <f>'[2]Ст-ть '!C75</f>
        <v>26</v>
      </c>
      <c r="R77" s="10">
        <f t="shared" si="19"/>
        <v>841015.69</v>
      </c>
      <c r="S77" s="27">
        <f>'[2]Ст-ть '!W75+'[2]Ст-ть '!X75</f>
        <v>0</v>
      </c>
      <c r="T77" s="10">
        <f>'[2]Ст-ть '!Y75</f>
        <v>0</v>
      </c>
      <c r="U77" s="27">
        <f>'[2]Ст-ть '!Z75</f>
        <v>0</v>
      </c>
      <c r="V77" s="10">
        <f>'[2]Ст-ть '!AB75</f>
        <v>0</v>
      </c>
      <c r="W77" s="27">
        <f>'[3]29.12.2023'!AW75</f>
        <v>26</v>
      </c>
      <c r="X77" s="4">
        <f>'[2]Ст-ть '!AH75</f>
        <v>841015.69</v>
      </c>
      <c r="Y77" s="27">
        <f>'[2]Ст-ть '!W75</f>
        <v>0</v>
      </c>
      <c r="Z77" s="4">
        <f>'[2]Ст-ть '!W75*'[2]Ст-ть '!W$6</f>
        <v>0</v>
      </c>
      <c r="AA77" s="26"/>
      <c r="AB77" s="4"/>
      <c r="AC77" s="27">
        <f>'[3]29.12.2023'!CN75</f>
        <v>0</v>
      </c>
      <c r="AD77" s="4">
        <f>'[2]Ст-ть '!AI75</f>
        <v>0</v>
      </c>
      <c r="AE77" s="27">
        <f>'[2]Ст-ть '!X75</f>
        <v>0</v>
      </c>
      <c r="AF77" s="4">
        <f>'[2]Ст-ть '!X75*'[2]Ст-ть '!X$6</f>
        <v>0</v>
      </c>
      <c r="AG77" s="26"/>
      <c r="AH77" s="4"/>
      <c r="AI77" s="27">
        <f>'[4]Ст-ть '!C74+'[4]Ст-ть '!U74</f>
        <v>0</v>
      </c>
      <c r="AJ77" s="10">
        <f>'[4]Ст-ть '!W74</f>
        <v>0</v>
      </c>
      <c r="AK77" s="27">
        <f>'[4]Ст-ть '!N74</f>
        <v>0</v>
      </c>
      <c r="AL77" s="4">
        <f>'[4]Ст-ть '!O74</f>
        <v>0</v>
      </c>
      <c r="AM77" s="27">
        <f>'[4]Ст-ть '!S74</f>
        <v>0</v>
      </c>
      <c r="AN77" s="4">
        <f>'[4]Ст-ть '!T74</f>
        <v>0</v>
      </c>
      <c r="AO77" s="27">
        <f>'[4]Ст-ть '!D74+'[4]Ст-ть '!K74+'[4]Ст-ть '!N74+'[4]Ст-ть '!Q74+'[4]Ст-ть '!S74</f>
        <v>0</v>
      </c>
      <c r="AP77" s="4">
        <f>'[4]Ст-ть '!I74+'[4]Ст-ть '!M74+'[4]Ст-ть '!O74+'[4]Ст-ть '!P74+'[4]Ст-ть '!R74+'[4]Ст-ть '!T74</f>
        <v>0</v>
      </c>
      <c r="AQ77" s="27">
        <f>'[4]Ст-ть '!N74</f>
        <v>0</v>
      </c>
      <c r="AR77" s="4">
        <f>'[4]Ст-ть '!O74</f>
        <v>0</v>
      </c>
      <c r="AS77" s="27">
        <f>'[4]Ст-ть '!S74</f>
        <v>0</v>
      </c>
      <c r="AT77" s="27">
        <f>'[4]Ст-ть '!T74</f>
        <v>0</v>
      </c>
      <c r="AU77" s="27">
        <f>'[4]Ст-ть '!U74</f>
        <v>0</v>
      </c>
      <c r="AV77" s="4">
        <f>'[4]Ст-ть '!V74</f>
        <v>0</v>
      </c>
      <c r="AW77" s="26"/>
      <c r="AX77" s="4"/>
    </row>
    <row r="78" spans="1:50" s="3" customFormat="1" x14ac:dyDescent="0.25">
      <c r="A78" s="42"/>
      <c r="B78" s="1" t="s">
        <v>167</v>
      </c>
      <c r="C78" s="23" t="s">
        <v>160</v>
      </c>
      <c r="D78" s="9"/>
      <c r="E78" s="9" t="s">
        <v>39</v>
      </c>
      <c r="F78" s="10">
        <f t="shared" si="18"/>
        <v>0</v>
      </c>
      <c r="G78" s="27"/>
      <c r="H78" s="4"/>
      <c r="I78" s="27"/>
      <c r="J78" s="4"/>
      <c r="K78" s="11">
        <v>0</v>
      </c>
      <c r="L78" s="11">
        <v>0</v>
      </c>
      <c r="M78" s="11">
        <v>0</v>
      </c>
      <c r="N78" s="10">
        <f t="shared" si="17"/>
        <v>0</v>
      </c>
      <c r="O78" s="10"/>
      <c r="P78" s="10">
        <v>0</v>
      </c>
      <c r="Q78" s="27">
        <f>'[2]Ст-ть '!C76</f>
        <v>0</v>
      </c>
      <c r="R78" s="10">
        <f t="shared" si="19"/>
        <v>0</v>
      </c>
      <c r="S78" s="27">
        <f>'[2]Ст-ть '!W76+'[2]Ст-ть '!X76</f>
        <v>0</v>
      </c>
      <c r="T78" s="10">
        <f>'[2]Ст-ть '!Y76</f>
        <v>0</v>
      </c>
      <c r="U78" s="27">
        <f>'[2]Ст-ть '!Z76</f>
        <v>0</v>
      </c>
      <c r="V78" s="10">
        <f>'[2]Ст-ть '!AB76</f>
        <v>0</v>
      </c>
      <c r="W78" s="27">
        <f>'[3]29.12.2023'!AW76</f>
        <v>0</v>
      </c>
      <c r="X78" s="4">
        <f>'[2]Ст-ть '!AH76</f>
        <v>0</v>
      </c>
      <c r="Y78" s="27">
        <f>'[2]Ст-ть '!W76</f>
        <v>0</v>
      </c>
      <c r="Z78" s="4">
        <f>'[2]Ст-ть '!W76*'[2]Ст-ть '!W$6</f>
        <v>0</v>
      </c>
      <c r="AA78" s="26"/>
      <c r="AB78" s="4"/>
      <c r="AC78" s="27">
        <f>'[3]29.12.2023'!CN76</f>
        <v>0</v>
      </c>
      <c r="AD78" s="4">
        <f>'[2]Ст-ть '!AI76</f>
        <v>0</v>
      </c>
      <c r="AE78" s="27">
        <f>'[2]Ст-ть '!X76</f>
        <v>0</v>
      </c>
      <c r="AF78" s="4">
        <f>'[2]Ст-ть '!X76*'[2]Ст-ть '!X$6</f>
        <v>0</v>
      </c>
      <c r="AG78" s="26"/>
      <c r="AH78" s="4"/>
      <c r="AI78" s="27">
        <f>'[4]Ст-ть '!C75+'[4]Ст-ть '!U75</f>
        <v>0</v>
      </c>
      <c r="AJ78" s="10">
        <f>'[4]Ст-ть '!W75</f>
        <v>0</v>
      </c>
      <c r="AK78" s="27">
        <f>'[4]Ст-ть '!N75</f>
        <v>0</v>
      </c>
      <c r="AL78" s="4">
        <f>'[4]Ст-ть '!O75</f>
        <v>0</v>
      </c>
      <c r="AM78" s="27">
        <f>'[4]Ст-ть '!S75</f>
        <v>0</v>
      </c>
      <c r="AN78" s="4">
        <f>'[4]Ст-ть '!T75</f>
        <v>0</v>
      </c>
      <c r="AO78" s="27">
        <f>'[4]Ст-ть '!D75+'[4]Ст-ть '!K75+'[4]Ст-ть '!N75+'[4]Ст-ть '!Q75+'[4]Ст-ть '!S75</f>
        <v>0</v>
      </c>
      <c r="AP78" s="4">
        <f>'[4]Ст-ть '!I75+'[4]Ст-ть '!M75+'[4]Ст-ть '!O75+'[4]Ст-ть '!P75+'[4]Ст-ть '!R75+'[4]Ст-ть '!T75</f>
        <v>0</v>
      </c>
      <c r="AQ78" s="27">
        <f>'[4]Ст-ть '!N75</f>
        <v>0</v>
      </c>
      <c r="AR78" s="4">
        <f>'[4]Ст-ть '!O75</f>
        <v>0</v>
      </c>
      <c r="AS78" s="27">
        <f>'[4]Ст-ть '!S75</f>
        <v>0</v>
      </c>
      <c r="AT78" s="27">
        <f>'[4]Ст-ть '!T75</f>
        <v>0</v>
      </c>
      <c r="AU78" s="27">
        <f>'[4]Ст-ть '!U75</f>
        <v>0</v>
      </c>
      <c r="AV78" s="4">
        <f>'[4]Ст-ть '!V75</f>
        <v>0</v>
      </c>
      <c r="AW78" s="26"/>
      <c r="AX78" s="4"/>
    </row>
    <row r="79" spans="1:50" s="3" customFormat="1" ht="30" customHeight="1" x14ac:dyDescent="0.25">
      <c r="A79" s="41">
        <f>A77+1</f>
        <v>62</v>
      </c>
      <c r="B79" s="2" t="s">
        <v>168</v>
      </c>
      <c r="C79" s="23" t="s">
        <v>162</v>
      </c>
      <c r="D79" s="9"/>
      <c r="E79" s="9" t="s">
        <v>39</v>
      </c>
      <c r="F79" s="10">
        <f t="shared" si="18"/>
        <v>219643837.06</v>
      </c>
      <c r="G79" s="27"/>
      <c r="H79" s="4"/>
      <c r="I79" s="27"/>
      <c r="J79" s="4"/>
      <c r="K79" s="11">
        <v>62193</v>
      </c>
      <c r="L79" s="11">
        <v>11259</v>
      </c>
      <c r="M79" s="11">
        <v>26266</v>
      </c>
      <c r="N79" s="10">
        <f t="shared" si="17"/>
        <v>152816160.71000001</v>
      </c>
      <c r="O79" s="10">
        <v>42473410</v>
      </c>
      <c r="P79" s="10">
        <v>110342750.70999999</v>
      </c>
      <c r="Q79" s="27">
        <f>'[2]Ст-ть '!C77</f>
        <v>1102</v>
      </c>
      <c r="R79" s="10">
        <f t="shared" si="19"/>
        <v>13939500.439999999</v>
      </c>
      <c r="S79" s="27">
        <f>'[2]Ст-ть '!W77+'[2]Ст-ть '!X77</f>
        <v>0</v>
      </c>
      <c r="T79" s="10">
        <f>'[2]Ст-ть '!Y77</f>
        <v>0</v>
      </c>
      <c r="U79" s="27">
        <f>'[2]Ст-ть '!Z77</f>
        <v>0</v>
      </c>
      <c r="V79" s="10">
        <f>'[2]Ст-ть '!AB77</f>
        <v>0</v>
      </c>
      <c r="W79" s="27">
        <f>'[3]29.12.2023'!AW77</f>
        <v>342</v>
      </c>
      <c r="X79" s="4">
        <f>'[2]Ст-ть '!AH77</f>
        <v>4326051.8600000003</v>
      </c>
      <c r="Y79" s="27">
        <f>'[2]Ст-ть '!W77</f>
        <v>0</v>
      </c>
      <c r="Z79" s="4">
        <f>'[2]Ст-ть '!W77*'[2]Ст-ть '!W$6</f>
        <v>0</v>
      </c>
      <c r="AA79" s="26"/>
      <c r="AB79" s="4"/>
      <c r="AC79" s="27">
        <f>'[3]29.12.2023'!CN77</f>
        <v>760</v>
      </c>
      <c r="AD79" s="4">
        <f>'[2]Ст-ть '!AI77</f>
        <v>9613448.5800000001</v>
      </c>
      <c r="AE79" s="27">
        <f>'[2]Ст-ть '!X77</f>
        <v>0</v>
      </c>
      <c r="AF79" s="4">
        <f>'[2]Ст-ть '!X77*'[2]Ст-ть '!X$6</f>
        <v>0</v>
      </c>
      <c r="AG79" s="26"/>
      <c r="AH79" s="4"/>
      <c r="AI79" s="27">
        <f>'[4]Ст-ть '!C76+'[4]Ст-ть '!U76</f>
        <v>2259</v>
      </c>
      <c r="AJ79" s="10">
        <f>'[4]Ст-ть '!W76</f>
        <v>52888175.909999996</v>
      </c>
      <c r="AK79" s="27">
        <f>'[4]Ст-ть '!N76</f>
        <v>0</v>
      </c>
      <c r="AL79" s="4">
        <f>'[4]Ст-ть '!O76</f>
        <v>0</v>
      </c>
      <c r="AM79" s="27">
        <f>'[4]Ст-ть '!S76</f>
        <v>0</v>
      </c>
      <c r="AN79" s="4">
        <f>'[4]Ст-ть '!T76</f>
        <v>0</v>
      </c>
      <c r="AO79" s="27">
        <f>'[4]Ст-ть '!D76+'[4]Ст-ть '!K76+'[4]Ст-ть '!N76+'[4]Ст-ть '!Q76+'[4]Ст-ть '!S76</f>
        <v>2259</v>
      </c>
      <c r="AP79" s="4">
        <f>'[4]Ст-ть '!I76+'[4]Ст-ть '!M76+'[4]Ст-ть '!O76+'[4]Ст-ть '!P76+'[4]Ст-ть '!R76+'[4]Ст-ть '!T76</f>
        <v>52888175.909999996</v>
      </c>
      <c r="AQ79" s="27">
        <f>'[4]Ст-ть '!N76</f>
        <v>0</v>
      </c>
      <c r="AR79" s="4">
        <f>'[4]Ст-ть '!O76</f>
        <v>0</v>
      </c>
      <c r="AS79" s="27">
        <f>'[4]Ст-ть '!S76</f>
        <v>0</v>
      </c>
      <c r="AT79" s="27">
        <f>'[4]Ст-ть '!T76</f>
        <v>0</v>
      </c>
      <c r="AU79" s="27">
        <f>'[4]Ст-ть '!U76</f>
        <v>0</v>
      </c>
      <c r="AV79" s="4">
        <f>'[4]Ст-ть '!V76</f>
        <v>0</v>
      </c>
      <c r="AW79" s="26"/>
      <c r="AX79" s="4"/>
    </row>
    <row r="80" spans="1:50" s="3" customFormat="1" x14ac:dyDescent="0.25">
      <c r="A80" s="42"/>
      <c r="B80" s="1" t="s">
        <v>170</v>
      </c>
      <c r="C80" s="23" t="s">
        <v>164</v>
      </c>
      <c r="D80" s="9"/>
      <c r="E80" s="9" t="s">
        <v>92</v>
      </c>
      <c r="F80" s="10">
        <f t="shared" si="18"/>
        <v>0</v>
      </c>
      <c r="G80" s="27"/>
      <c r="H80" s="4"/>
      <c r="I80" s="27"/>
      <c r="J80" s="4"/>
      <c r="K80" s="11">
        <v>0</v>
      </c>
      <c r="L80" s="11">
        <v>0</v>
      </c>
      <c r="M80" s="11">
        <v>0</v>
      </c>
      <c r="N80" s="10">
        <f t="shared" si="17"/>
        <v>0</v>
      </c>
      <c r="O80" s="10"/>
      <c r="P80" s="10">
        <v>0</v>
      </c>
      <c r="Q80" s="27">
        <f>'[2]Ст-ть '!C78</f>
        <v>0</v>
      </c>
      <c r="R80" s="10">
        <f t="shared" si="19"/>
        <v>0</v>
      </c>
      <c r="S80" s="27">
        <f>'[2]Ст-ть '!W78+'[2]Ст-ть '!X78</f>
        <v>0</v>
      </c>
      <c r="T80" s="10">
        <f>'[2]Ст-ть '!Y78</f>
        <v>0</v>
      </c>
      <c r="U80" s="27">
        <f>'[2]Ст-ть '!Z78</f>
        <v>0</v>
      </c>
      <c r="V80" s="10">
        <f>'[2]Ст-ть '!AB78</f>
        <v>0</v>
      </c>
      <c r="W80" s="27">
        <f>'[3]29.12.2023'!AW78</f>
        <v>0</v>
      </c>
      <c r="X80" s="4">
        <f>'[2]Ст-ть '!AH78</f>
        <v>0</v>
      </c>
      <c r="Y80" s="27">
        <f>'[2]Ст-ть '!W78</f>
        <v>0</v>
      </c>
      <c r="Z80" s="4">
        <f>'[2]Ст-ть '!W78*'[2]Ст-ть '!W$6</f>
        <v>0</v>
      </c>
      <c r="AA80" s="26"/>
      <c r="AB80" s="4"/>
      <c r="AC80" s="27">
        <f>'[3]29.12.2023'!CN78</f>
        <v>0</v>
      </c>
      <c r="AD80" s="4">
        <f>'[2]Ст-ть '!AI78</f>
        <v>0</v>
      </c>
      <c r="AE80" s="27">
        <f>'[2]Ст-ть '!X78</f>
        <v>0</v>
      </c>
      <c r="AF80" s="4">
        <f>'[2]Ст-ть '!X78*'[2]Ст-ть '!X$6</f>
        <v>0</v>
      </c>
      <c r="AG80" s="26"/>
      <c r="AH80" s="4"/>
      <c r="AI80" s="27">
        <f>'[4]Ст-ть '!C77+'[4]Ст-ть '!U77</f>
        <v>0</v>
      </c>
      <c r="AJ80" s="10">
        <f>'[4]Ст-ть '!W77</f>
        <v>0</v>
      </c>
      <c r="AK80" s="27">
        <f>'[4]Ст-ть '!N77</f>
        <v>0</v>
      </c>
      <c r="AL80" s="4">
        <f>'[4]Ст-ть '!O77</f>
        <v>0</v>
      </c>
      <c r="AM80" s="27">
        <f>'[4]Ст-ть '!S77</f>
        <v>0</v>
      </c>
      <c r="AN80" s="4">
        <f>'[4]Ст-ть '!T77</f>
        <v>0</v>
      </c>
      <c r="AO80" s="27">
        <f>'[4]Ст-ть '!D77+'[4]Ст-ть '!K77+'[4]Ст-ть '!N77+'[4]Ст-ть '!Q77+'[4]Ст-ть '!S77</f>
        <v>0</v>
      </c>
      <c r="AP80" s="4">
        <f>'[4]Ст-ть '!I77+'[4]Ст-ть '!M77+'[4]Ст-ть '!O77+'[4]Ст-ть '!P77+'[4]Ст-ть '!R77+'[4]Ст-ть '!T77</f>
        <v>0</v>
      </c>
      <c r="AQ80" s="27">
        <f>'[4]Ст-ть '!N77</f>
        <v>0</v>
      </c>
      <c r="AR80" s="4">
        <f>'[4]Ст-ть '!O77</f>
        <v>0</v>
      </c>
      <c r="AS80" s="27">
        <f>'[4]Ст-ть '!S77</f>
        <v>0</v>
      </c>
      <c r="AT80" s="27">
        <f>'[4]Ст-ть '!T77</f>
        <v>0</v>
      </c>
      <c r="AU80" s="27">
        <f>'[4]Ст-ть '!U77</f>
        <v>0</v>
      </c>
      <c r="AV80" s="4">
        <f>'[4]Ст-ть '!V77</f>
        <v>0</v>
      </c>
      <c r="AW80" s="26"/>
      <c r="AX80" s="4"/>
    </row>
    <row r="81" spans="1:50" s="3" customFormat="1" ht="30" customHeight="1" x14ac:dyDescent="0.25">
      <c r="A81" s="41">
        <f>A79+1</f>
        <v>63</v>
      </c>
      <c r="B81" s="2" t="s">
        <v>171</v>
      </c>
      <c r="C81" s="23" t="s">
        <v>166</v>
      </c>
      <c r="D81" s="9"/>
      <c r="E81" s="9" t="s">
        <v>92</v>
      </c>
      <c r="F81" s="10">
        <f t="shared" si="18"/>
        <v>385990319.01999998</v>
      </c>
      <c r="G81" s="27"/>
      <c r="H81" s="4"/>
      <c r="I81" s="27"/>
      <c r="J81" s="4"/>
      <c r="K81" s="11">
        <v>103655</v>
      </c>
      <c r="L81" s="11">
        <v>13608</v>
      </c>
      <c r="M81" s="11">
        <v>71081</v>
      </c>
      <c r="N81" s="10">
        <f t="shared" si="17"/>
        <v>213553294.34</v>
      </c>
      <c r="O81" s="10">
        <v>63706615</v>
      </c>
      <c r="P81" s="10">
        <v>149846679.34</v>
      </c>
      <c r="Q81" s="27">
        <f>'[2]Ст-ть '!C79</f>
        <v>1797</v>
      </c>
      <c r="R81" s="10">
        <f t="shared" si="19"/>
        <v>91071438.739999995</v>
      </c>
      <c r="S81" s="27">
        <f>'[2]Ст-ть '!W79+'[2]Ст-ть '!X79</f>
        <v>1000</v>
      </c>
      <c r="T81" s="10">
        <f>'[2]Ст-ть '!Y79</f>
        <v>79614350</v>
      </c>
      <c r="U81" s="27">
        <f>'[2]Ст-ть '!Z79</f>
        <v>0</v>
      </c>
      <c r="V81" s="10">
        <f>'[2]Ст-ть '!AB79</f>
        <v>0</v>
      </c>
      <c r="W81" s="27">
        <f>'[3]29.12.2023'!AW79</f>
        <v>250</v>
      </c>
      <c r="X81" s="4">
        <f>'[2]Ст-ть '!AH79</f>
        <v>3593817.05</v>
      </c>
      <c r="Y81" s="27">
        <f>'[2]Ст-ть '!W79</f>
        <v>0</v>
      </c>
      <c r="Z81" s="4">
        <f>'[2]Ст-ть '!W79*'[2]Ст-ть '!W$6</f>
        <v>0</v>
      </c>
      <c r="AA81" s="26"/>
      <c r="AB81" s="4"/>
      <c r="AC81" s="27">
        <f>'[3]29.12.2023'!CN79</f>
        <v>1547</v>
      </c>
      <c r="AD81" s="4">
        <f>'[2]Ст-ть '!AI79</f>
        <v>87477621.689999998</v>
      </c>
      <c r="AE81" s="27">
        <f>'[2]Ст-ть '!X79</f>
        <v>1000</v>
      </c>
      <c r="AF81" s="4">
        <f>'[2]Ст-ть '!X79*'[2]Ст-ть '!X$6</f>
        <v>79614350</v>
      </c>
      <c r="AG81" s="26"/>
      <c r="AH81" s="4"/>
      <c r="AI81" s="27">
        <f>'[4]Ст-ть '!C78+'[4]Ст-ть '!U78</f>
        <v>3163</v>
      </c>
      <c r="AJ81" s="10">
        <f>'[4]Ст-ть '!W78</f>
        <v>81365585.939999998</v>
      </c>
      <c r="AK81" s="27">
        <f>'[4]Ст-ть '!N78</f>
        <v>0</v>
      </c>
      <c r="AL81" s="4">
        <f>'[4]Ст-ть '!O78</f>
        <v>0</v>
      </c>
      <c r="AM81" s="27">
        <f>'[4]Ст-ть '!S78</f>
        <v>0</v>
      </c>
      <c r="AN81" s="4">
        <f>'[4]Ст-ть '!T78</f>
        <v>0</v>
      </c>
      <c r="AO81" s="27">
        <f>'[4]Ст-ть '!D78+'[4]Ст-ть '!K78+'[4]Ст-ть '!N78+'[4]Ст-ть '!Q78+'[4]Ст-ть '!S78</f>
        <v>3163</v>
      </c>
      <c r="AP81" s="4">
        <f>'[4]Ст-ть '!I78+'[4]Ст-ть '!M78+'[4]Ст-ть '!O78+'[4]Ст-ть '!P78+'[4]Ст-ть '!R78+'[4]Ст-ть '!T78</f>
        <v>81365585.939999998</v>
      </c>
      <c r="AQ81" s="27">
        <f>'[4]Ст-ть '!N78</f>
        <v>0</v>
      </c>
      <c r="AR81" s="4">
        <f>'[4]Ст-ть '!O78</f>
        <v>0</v>
      </c>
      <c r="AS81" s="27">
        <f>'[4]Ст-ть '!S78</f>
        <v>0</v>
      </c>
      <c r="AT81" s="27">
        <f>'[4]Ст-ть '!T78</f>
        <v>0</v>
      </c>
      <c r="AU81" s="27">
        <f>'[4]Ст-ть '!U78</f>
        <v>0</v>
      </c>
      <c r="AV81" s="4">
        <f>'[4]Ст-ть '!V78</f>
        <v>0</v>
      </c>
      <c r="AW81" s="26"/>
      <c r="AX81" s="4"/>
    </row>
    <row r="82" spans="1:50" s="3" customFormat="1" x14ac:dyDescent="0.25">
      <c r="A82" s="41">
        <f>A81+1</f>
        <v>64</v>
      </c>
      <c r="B82" s="2" t="s">
        <v>173</v>
      </c>
      <c r="C82" s="22"/>
      <c r="D82" s="9"/>
      <c r="E82" s="9"/>
      <c r="F82" s="10">
        <f t="shared" si="18"/>
        <v>2329536.84</v>
      </c>
      <c r="G82" s="27"/>
      <c r="H82" s="4"/>
      <c r="I82" s="27"/>
      <c r="J82" s="4"/>
      <c r="K82" s="11">
        <v>5</v>
      </c>
      <c r="L82" s="11">
        <v>0</v>
      </c>
      <c r="M82" s="11">
        <v>1815</v>
      </c>
      <c r="N82" s="10">
        <f t="shared" si="17"/>
        <v>2329536.84</v>
      </c>
      <c r="O82" s="10"/>
      <c r="P82" s="10">
        <v>2329536.84</v>
      </c>
      <c r="Q82" s="27">
        <f>'[2]Ст-ть '!C80</f>
        <v>0</v>
      </c>
      <c r="R82" s="10">
        <f t="shared" si="19"/>
        <v>0</v>
      </c>
      <c r="S82" s="27">
        <f>'[2]Ст-ть '!W80+'[2]Ст-ть '!X80</f>
        <v>0</v>
      </c>
      <c r="T82" s="10">
        <f>'[2]Ст-ть '!Y80</f>
        <v>0</v>
      </c>
      <c r="U82" s="27">
        <f>'[2]Ст-ть '!Z80</f>
        <v>0</v>
      </c>
      <c r="V82" s="10">
        <f>'[2]Ст-ть '!AB80</f>
        <v>0</v>
      </c>
      <c r="W82" s="27">
        <f>'[3]29.12.2023'!AW80</f>
        <v>0</v>
      </c>
      <c r="X82" s="4">
        <f>'[2]Ст-ть '!AH80</f>
        <v>0</v>
      </c>
      <c r="Y82" s="27">
        <f>'[2]Ст-ть '!W80</f>
        <v>0</v>
      </c>
      <c r="Z82" s="4">
        <f>'[2]Ст-ть '!W80*'[2]Ст-ть '!W$6</f>
        <v>0</v>
      </c>
      <c r="AA82" s="26"/>
      <c r="AB82" s="4"/>
      <c r="AC82" s="27">
        <f>'[3]29.12.2023'!CN80</f>
        <v>0</v>
      </c>
      <c r="AD82" s="4">
        <f>'[2]Ст-ть '!AI80</f>
        <v>0</v>
      </c>
      <c r="AE82" s="27">
        <f>'[2]Ст-ть '!X80</f>
        <v>0</v>
      </c>
      <c r="AF82" s="4">
        <f>'[2]Ст-ть '!X80*'[2]Ст-ть '!X$6</f>
        <v>0</v>
      </c>
      <c r="AG82" s="26"/>
      <c r="AH82" s="4"/>
      <c r="AI82" s="27">
        <f>'[4]Ст-ть '!C79+'[4]Ст-ть '!U79</f>
        <v>0</v>
      </c>
      <c r="AJ82" s="10">
        <f>'[4]Ст-ть '!W79</f>
        <v>0</v>
      </c>
      <c r="AK82" s="27">
        <f>'[4]Ст-ть '!N79</f>
        <v>0</v>
      </c>
      <c r="AL82" s="4">
        <f>'[4]Ст-ть '!O79</f>
        <v>0</v>
      </c>
      <c r="AM82" s="27">
        <f>'[4]Ст-ть '!S79</f>
        <v>0</v>
      </c>
      <c r="AN82" s="4">
        <f>'[4]Ст-ть '!T79</f>
        <v>0</v>
      </c>
      <c r="AO82" s="27">
        <f>'[4]Ст-ть '!D79+'[4]Ст-ть '!K79+'[4]Ст-ть '!N79+'[4]Ст-ть '!Q79+'[4]Ст-ть '!S79</f>
        <v>0</v>
      </c>
      <c r="AP82" s="4">
        <f>'[4]Ст-ть '!I79+'[4]Ст-ть '!M79+'[4]Ст-ть '!O79+'[4]Ст-ть '!P79+'[4]Ст-ть '!R79+'[4]Ст-ть '!T79</f>
        <v>0</v>
      </c>
      <c r="AQ82" s="27">
        <f>'[4]Ст-ть '!N79</f>
        <v>0</v>
      </c>
      <c r="AR82" s="4">
        <f>'[4]Ст-ть '!O79</f>
        <v>0</v>
      </c>
      <c r="AS82" s="27">
        <f>'[4]Ст-ть '!S79</f>
        <v>0</v>
      </c>
      <c r="AT82" s="27">
        <f>'[4]Ст-ть '!T79</f>
        <v>0</v>
      </c>
      <c r="AU82" s="27">
        <f>'[4]Ст-ть '!U79</f>
        <v>0</v>
      </c>
      <c r="AV82" s="4">
        <f>'[4]Ст-ть '!V79</f>
        <v>0</v>
      </c>
      <c r="AW82" s="26"/>
      <c r="AX82" s="4"/>
    </row>
    <row r="83" spans="1:50" s="3" customFormat="1" x14ac:dyDescent="0.25">
      <c r="A83" s="41">
        <f>A82+1</f>
        <v>65</v>
      </c>
      <c r="B83" s="2" t="s">
        <v>175</v>
      </c>
      <c r="C83" s="23" t="s">
        <v>169</v>
      </c>
      <c r="D83" s="9"/>
      <c r="E83" s="9" t="s">
        <v>39</v>
      </c>
      <c r="F83" s="10">
        <f t="shared" si="18"/>
        <v>0</v>
      </c>
      <c r="G83" s="27"/>
      <c r="H83" s="4"/>
      <c r="I83" s="27"/>
      <c r="J83" s="4"/>
      <c r="K83" s="11">
        <v>0</v>
      </c>
      <c r="L83" s="11">
        <v>0</v>
      </c>
      <c r="M83" s="11">
        <v>0</v>
      </c>
      <c r="N83" s="10">
        <f t="shared" si="17"/>
        <v>0</v>
      </c>
      <c r="O83" s="10"/>
      <c r="P83" s="10">
        <v>0</v>
      </c>
      <c r="Q83" s="27">
        <f>'[2]Ст-ть '!C81</f>
        <v>0</v>
      </c>
      <c r="R83" s="10">
        <f t="shared" si="19"/>
        <v>0</v>
      </c>
      <c r="S83" s="27">
        <f>'[2]Ст-ть '!W81+'[2]Ст-ть '!X81</f>
        <v>0</v>
      </c>
      <c r="T83" s="10">
        <f>'[2]Ст-ть '!Y81</f>
        <v>0</v>
      </c>
      <c r="U83" s="27">
        <f>'[2]Ст-ть '!Z81</f>
        <v>0</v>
      </c>
      <c r="V83" s="10">
        <f>'[2]Ст-ть '!AB81</f>
        <v>0</v>
      </c>
      <c r="W83" s="27">
        <f>'[3]29.12.2023'!AW81</f>
        <v>0</v>
      </c>
      <c r="X83" s="4">
        <f>'[2]Ст-ть '!AH81</f>
        <v>0</v>
      </c>
      <c r="Y83" s="27">
        <f>'[2]Ст-ть '!W81</f>
        <v>0</v>
      </c>
      <c r="Z83" s="4">
        <f>'[2]Ст-ть '!W81*'[2]Ст-ть '!W$6</f>
        <v>0</v>
      </c>
      <c r="AA83" s="26"/>
      <c r="AB83" s="4"/>
      <c r="AC83" s="27">
        <f>'[3]29.12.2023'!CN81</f>
        <v>0</v>
      </c>
      <c r="AD83" s="4">
        <f>'[2]Ст-ть '!AI81</f>
        <v>0</v>
      </c>
      <c r="AE83" s="27">
        <f>'[2]Ст-ть '!X81</f>
        <v>0</v>
      </c>
      <c r="AF83" s="4">
        <f>'[2]Ст-ть '!X81*'[2]Ст-ть '!X$6</f>
        <v>0</v>
      </c>
      <c r="AG83" s="26"/>
      <c r="AH83" s="4"/>
      <c r="AI83" s="27">
        <f>'[4]Ст-ть '!C80+'[4]Ст-ть '!U80</f>
        <v>0</v>
      </c>
      <c r="AJ83" s="10">
        <f>'[4]Ст-ть '!W80</f>
        <v>0</v>
      </c>
      <c r="AK83" s="27">
        <f>'[4]Ст-ть '!N80</f>
        <v>0</v>
      </c>
      <c r="AL83" s="4">
        <f>'[4]Ст-ть '!O80</f>
        <v>0</v>
      </c>
      <c r="AM83" s="27">
        <f>'[4]Ст-ть '!S80</f>
        <v>0</v>
      </c>
      <c r="AN83" s="4">
        <f>'[4]Ст-ть '!T80</f>
        <v>0</v>
      </c>
      <c r="AO83" s="27">
        <f>'[4]Ст-ть '!D80+'[4]Ст-ть '!K80+'[4]Ст-ть '!N80+'[4]Ст-ть '!Q80+'[4]Ст-ть '!S80</f>
        <v>0</v>
      </c>
      <c r="AP83" s="4">
        <f>'[4]Ст-ть '!I80+'[4]Ст-ть '!M80+'[4]Ст-ть '!O80+'[4]Ст-ть '!P80+'[4]Ст-ть '!R80+'[4]Ст-ть '!T80</f>
        <v>0</v>
      </c>
      <c r="AQ83" s="27">
        <f>'[4]Ст-ть '!N80</f>
        <v>0</v>
      </c>
      <c r="AR83" s="4">
        <f>'[4]Ст-ть '!O80</f>
        <v>0</v>
      </c>
      <c r="AS83" s="27">
        <f>'[4]Ст-ть '!S80</f>
        <v>0</v>
      </c>
      <c r="AT83" s="27">
        <f>'[4]Ст-ть '!T80</f>
        <v>0</v>
      </c>
      <c r="AU83" s="27">
        <f>'[4]Ст-ть '!U80</f>
        <v>0</v>
      </c>
      <c r="AV83" s="4">
        <f>'[4]Ст-ть '!V80</f>
        <v>0</v>
      </c>
      <c r="AW83" s="26"/>
      <c r="AX83" s="4"/>
    </row>
    <row r="84" spans="1:50" s="3" customFormat="1" x14ac:dyDescent="0.25">
      <c r="A84" s="42"/>
      <c r="B84" s="1" t="s">
        <v>176</v>
      </c>
      <c r="C84" s="22"/>
      <c r="D84" s="9"/>
      <c r="E84" s="9"/>
      <c r="F84" s="10">
        <f t="shared" si="18"/>
        <v>0</v>
      </c>
      <c r="G84" s="27"/>
      <c r="H84" s="4"/>
      <c r="I84" s="27"/>
      <c r="J84" s="4"/>
      <c r="K84" s="11">
        <v>0</v>
      </c>
      <c r="L84" s="11">
        <v>0</v>
      </c>
      <c r="M84" s="11">
        <v>0</v>
      </c>
      <c r="N84" s="10">
        <f t="shared" si="17"/>
        <v>0</v>
      </c>
      <c r="O84" s="10"/>
      <c r="P84" s="10">
        <v>0</v>
      </c>
      <c r="Q84" s="27">
        <f>'[2]Ст-ть '!C82</f>
        <v>0</v>
      </c>
      <c r="R84" s="10">
        <f t="shared" si="19"/>
        <v>0</v>
      </c>
      <c r="S84" s="27">
        <f>'[2]Ст-ть '!W82+'[2]Ст-ть '!X82</f>
        <v>0</v>
      </c>
      <c r="T84" s="10">
        <f>'[2]Ст-ть '!Y82</f>
        <v>0</v>
      </c>
      <c r="U84" s="27">
        <f>'[2]Ст-ть '!Z82</f>
        <v>0</v>
      </c>
      <c r="V84" s="10">
        <f>'[2]Ст-ть '!AB82</f>
        <v>0</v>
      </c>
      <c r="W84" s="27">
        <f>'[3]29.12.2023'!AW82</f>
        <v>0</v>
      </c>
      <c r="X84" s="4">
        <f>'[2]Ст-ть '!AH82</f>
        <v>0</v>
      </c>
      <c r="Y84" s="27">
        <f>'[2]Ст-ть '!W82</f>
        <v>0</v>
      </c>
      <c r="Z84" s="4">
        <f>'[2]Ст-ть '!W82*'[2]Ст-ть '!W$6</f>
        <v>0</v>
      </c>
      <c r="AA84" s="26"/>
      <c r="AB84" s="4"/>
      <c r="AC84" s="27">
        <f>'[3]29.12.2023'!CN82</f>
        <v>0</v>
      </c>
      <c r="AD84" s="4">
        <f>'[2]Ст-ть '!AI82</f>
        <v>0</v>
      </c>
      <c r="AE84" s="27">
        <f>'[2]Ст-ть '!X82</f>
        <v>0</v>
      </c>
      <c r="AF84" s="4">
        <f>'[2]Ст-ть '!X82*'[2]Ст-ть '!X$6</f>
        <v>0</v>
      </c>
      <c r="AG84" s="26"/>
      <c r="AH84" s="4"/>
      <c r="AI84" s="27">
        <f>'[4]Ст-ть '!C81+'[4]Ст-ть '!U81</f>
        <v>0</v>
      </c>
      <c r="AJ84" s="10">
        <f>'[4]Ст-ть '!W81</f>
        <v>0</v>
      </c>
      <c r="AK84" s="27">
        <f>'[4]Ст-ть '!N81</f>
        <v>0</v>
      </c>
      <c r="AL84" s="4">
        <f>'[4]Ст-ть '!O81</f>
        <v>0</v>
      </c>
      <c r="AM84" s="27">
        <f>'[4]Ст-ть '!S81</f>
        <v>0</v>
      </c>
      <c r="AN84" s="4">
        <f>'[4]Ст-ть '!T81</f>
        <v>0</v>
      </c>
      <c r="AO84" s="27">
        <f>'[4]Ст-ть '!D81+'[4]Ст-ть '!K81+'[4]Ст-ть '!N81+'[4]Ст-ть '!Q81+'[4]Ст-ть '!S81</f>
        <v>0</v>
      </c>
      <c r="AP84" s="4">
        <f>'[4]Ст-ть '!I81+'[4]Ст-ть '!M81+'[4]Ст-ть '!O81+'[4]Ст-ть '!P81+'[4]Ст-ть '!R81+'[4]Ст-ть '!T81</f>
        <v>0</v>
      </c>
      <c r="AQ84" s="27">
        <f>'[4]Ст-ть '!N81</f>
        <v>0</v>
      </c>
      <c r="AR84" s="4">
        <f>'[4]Ст-ть '!O81</f>
        <v>0</v>
      </c>
      <c r="AS84" s="27">
        <f>'[4]Ст-ть '!S81</f>
        <v>0</v>
      </c>
      <c r="AT84" s="27">
        <f>'[4]Ст-ть '!T81</f>
        <v>0</v>
      </c>
      <c r="AU84" s="27">
        <f>'[4]Ст-ть '!U81</f>
        <v>0</v>
      </c>
      <c r="AV84" s="4">
        <f>'[4]Ст-ть '!V81</f>
        <v>0</v>
      </c>
      <c r="AW84" s="26"/>
      <c r="AX84" s="4"/>
    </row>
    <row r="85" spans="1:50" s="3" customFormat="1" ht="30" customHeight="1" x14ac:dyDescent="0.25">
      <c r="A85" s="41">
        <f>A83+1</f>
        <v>66</v>
      </c>
      <c r="B85" s="2" t="s">
        <v>177</v>
      </c>
      <c r="C85" s="23" t="s">
        <v>172</v>
      </c>
      <c r="D85" s="9"/>
      <c r="E85" s="9" t="s">
        <v>39</v>
      </c>
      <c r="F85" s="10">
        <f t="shared" si="18"/>
        <v>1015787280.77</v>
      </c>
      <c r="G85" s="27"/>
      <c r="H85" s="4"/>
      <c r="I85" s="27"/>
      <c r="J85" s="4"/>
      <c r="K85" s="11">
        <v>99639</v>
      </c>
      <c r="L85" s="11">
        <v>20264</v>
      </c>
      <c r="M85" s="11">
        <v>29968</v>
      </c>
      <c r="N85" s="10">
        <f t="shared" si="17"/>
        <v>227610682.94999999</v>
      </c>
      <c r="O85" s="10">
        <v>32155923.149999999</v>
      </c>
      <c r="P85" s="10">
        <v>195454759.80000001</v>
      </c>
      <c r="Q85" s="27">
        <f>'[2]Ст-ть '!C83</f>
        <v>2892</v>
      </c>
      <c r="R85" s="10">
        <f t="shared" si="19"/>
        <v>154962918.84</v>
      </c>
      <c r="S85" s="27">
        <f>'[2]Ст-ть '!W83+'[2]Ст-ть '!X83</f>
        <v>1920</v>
      </c>
      <c r="T85" s="10">
        <f>'[2]Ст-ть '!Y83</f>
        <v>141878059.34999999</v>
      </c>
      <c r="U85" s="27">
        <f>'[2]Ст-ть '!Z83</f>
        <v>0</v>
      </c>
      <c r="V85" s="10">
        <f>'[2]Ст-ть '!AB83</f>
        <v>0</v>
      </c>
      <c r="W85" s="27">
        <f>'[3]29.12.2023'!AW83</f>
        <v>1312</v>
      </c>
      <c r="X85" s="4">
        <f>'[2]Ст-ть '!AH83</f>
        <v>49348776.759999998</v>
      </c>
      <c r="Y85" s="27">
        <f>'[2]Ст-ть '!W83</f>
        <v>645</v>
      </c>
      <c r="Z85" s="4">
        <f>'[2]Ст-ть '!W83*'[2]Ст-ть '!W$6</f>
        <v>40369763.100000001</v>
      </c>
      <c r="AA85" s="26"/>
      <c r="AB85" s="4"/>
      <c r="AC85" s="27">
        <f>'[3]29.12.2023'!CN83</f>
        <v>1580</v>
      </c>
      <c r="AD85" s="4">
        <f>'[2]Ст-ть '!AI83</f>
        <v>105614142.08</v>
      </c>
      <c r="AE85" s="27">
        <f>'[2]Ст-ть '!X83</f>
        <v>1275</v>
      </c>
      <c r="AF85" s="4">
        <f>'[2]Ст-ть '!X83*'[2]Ст-ть '!X$6</f>
        <v>101508296.25</v>
      </c>
      <c r="AG85" s="26"/>
      <c r="AH85" s="4"/>
      <c r="AI85" s="27">
        <f>'[4]Ст-ть '!C82+'[4]Ст-ть '!U82</f>
        <v>17822</v>
      </c>
      <c r="AJ85" s="10">
        <f>'[4]Ст-ть '!W82</f>
        <v>633213678.98000002</v>
      </c>
      <c r="AK85" s="27">
        <f>'[4]Ст-ть '!N82</f>
        <v>1446</v>
      </c>
      <c r="AL85" s="4">
        <f>'[4]Ст-ть '!O82</f>
        <v>125010098.09999999</v>
      </c>
      <c r="AM85" s="27">
        <f>'[4]Ст-ть '!S82</f>
        <v>0</v>
      </c>
      <c r="AN85" s="4">
        <f>'[4]Ст-ть '!T82</f>
        <v>0</v>
      </c>
      <c r="AO85" s="27">
        <f>'[4]Ст-ть '!D82+'[4]Ст-ть '!K82+'[4]Ст-ть '!N82+'[4]Ст-ть '!Q82+'[4]Ст-ть '!S82</f>
        <v>17426</v>
      </c>
      <c r="AP85" s="4">
        <f>'[4]Ст-ть '!I82+'[4]Ст-ть '!M82+'[4]Ст-ть '!O82+'[4]Ст-ть '!P82+'[4]Ст-ть '!R82+'[4]Ст-ть '!T82</f>
        <v>542256447.98000002</v>
      </c>
      <c r="AQ85" s="27">
        <f>'[4]Ст-ть '!N82</f>
        <v>1446</v>
      </c>
      <c r="AR85" s="4">
        <f>'[4]Ст-ть '!O82</f>
        <v>125010098.09999999</v>
      </c>
      <c r="AS85" s="27">
        <f>'[4]Ст-ть '!S82</f>
        <v>0</v>
      </c>
      <c r="AT85" s="27">
        <f>'[4]Ст-ть '!T82</f>
        <v>0</v>
      </c>
      <c r="AU85" s="27">
        <f>'[4]Ст-ть '!U82</f>
        <v>396</v>
      </c>
      <c r="AV85" s="4">
        <f>'[4]Ст-ть '!V82</f>
        <v>90957231</v>
      </c>
      <c r="AW85" s="26"/>
      <c r="AX85" s="4"/>
    </row>
    <row r="86" spans="1:50" s="3" customFormat="1" ht="30" customHeight="1" x14ac:dyDescent="0.25">
      <c r="A86" s="41">
        <f>1+A85</f>
        <v>67</v>
      </c>
      <c r="B86" s="2" t="s">
        <v>179</v>
      </c>
      <c r="C86" s="23" t="s">
        <v>174</v>
      </c>
      <c r="D86" s="9"/>
      <c r="E86" s="9" t="s">
        <v>92</v>
      </c>
      <c r="F86" s="10">
        <f t="shared" si="18"/>
        <v>197931657.74000001</v>
      </c>
      <c r="G86" s="27"/>
      <c r="H86" s="4"/>
      <c r="I86" s="27"/>
      <c r="J86" s="4"/>
      <c r="K86" s="11">
        <v>65669</v>
      </c>
      <c r="L86" s="11">
        <v>5737</v>
      </c>
      <c r="M86" s="11">
        <v>32028</v>
      </c>
      <c r="N86" s="10">
        <f t="shared" si="17"/>
        <v>112667936.39</v>
      </c>
      <c r="O86" s="10">
        <v>30732350.52</v>
      </c>
      <c r="P86" s="10">
        <v>81935585.870000005</v>
      </c>
      <c r="Q86" s="27">
        <f>'[2]Ст-ть '!C84</f>
        <v>1970</v>
      </c>
      <c r="R86" s="10">
        <f t="shared" si="19"/>
        <v>27498429.670000002</v>
      </c>
      <c r="S86" s="27">
        <f>'[2]Ст-ть '!W84+'[2]Ст-ть '!X84</f>
        <v>0</v>
      </c>
      <c r="T86" s="10">
        <f>'[2]Ст-ть '!Y84</f>
        <v>0</v>
      </c>
      <c r="U86" s="27">
        <f>'[2]Ст-ть '!Z84</f>
        <v>0</v>
      </c>
      <c r="V86" s="10">
        <f>'[2]Ст-ть '!AB84</f>
        <v>0</v>
      </c>
      <c r="W86" s="27">
        <f>'[3]29.12.2023'!AW84</f>
        <v>1908</v>
      </c>
      <c r="X86" s="4">
        <f>'[2]Ст-ть '!AH84</f>
        <v>26632996.859999999</v>
      </c>
      <c r="Y86" s="27">
        <f>'[2]Ст-ть '!W84</f>
        <v>0</v>
      </c>
      <c r="Z86" s="4">
        <f>'[2]Ст-ть '!W84*'[2]Ст-ть '!W$6</f>
        <v>0</v>
      </c>
      <c r="AA86" s="26"/>
      <c r="AB86" s="4"/>
      <c r="AC86" s="27">
        <f>'[3]29.12.2023'!CN84</f>
        <v>62</v>
      </c>
      <c r="AD86" s="4">
        <f>'[2]Ст-ть '!AI84</f>
        <v>865432.81</v>
      </c>
      <c r="AE86" s="27">
        <f>'[2]Ст-ть '!X84</f>
        <v>0</v>
      </c>
      <c r="AF86" s="4">
        <f>'[2]Ст-ть '!X84*'[2]Ст-ть '!X$6</f>
        <v>0</v>
      </c>
      <c r="AG86" s="26"/>
      <c r="AH86" s="4"/>
      <c r="AI86" s="27">
        <f>'[4]Ст-ть '!C83+'[4]Ст-ть '!U83</f>
        <v>2074</v>
      </c>
      <c r="AJ86" s="10">
        <f>'[4]Ст-ть '!W83</f>
        <v>57765291.68</v>
      </c>
      <c r="AK86" s="27">
        <f>'[4]Ст-ть '!N83</f>
        <v>0</v>
      </c>
      <c r="AL86" s="4"/>
      <c r="AM86" s="27">
        <f>'[4]Ст-ть '!S83</f>
        <v>0</v>
      </c>
      <c r="AN86" s="4">
        <f>'[4]Ст-ть '!T83</f>
        <v>0</v>
      </c>
      <c r="AO86" s="27">
        <f>'[4]Ст-ть '!D83+'[4]Ст-ть '!K83+'[4]Ст-ть '!N83+'[4]Ст-ть '!Q83+'[4]Ст-ть '!S83</f>
        <v>2074</v>
      </c>
      <c r="AP86" s="4">
        <f>'[4]Ст-ть '!I83+'[4]Ст-ть '!M83+'[4]Ст-ть '!O83+'[4]Ст-ть '!P83+'[4]Ст-ть '!R83+'[4]Ст-ть '!T83</f>
        <v>57765291.68</v>
      </c>
      <c r="AQ86" s="27">
        <f>'[4]Ст-ть '!N83</f>
        <v>0</v>
      </c>
      <c r="AR86" s="4">
        <f>'[4]Ст-ть '!O83</f>
        <v>0</v>
      </c>
      <c r="AS86" s="27">
        <f>'[4]Ст-ть '!S83</f>
        <v>0</v>
      </c>
      <c r="AT86" s="27">
        <f>'[4]Ст-ть '!T83</f>
        <v>0</v>
      </c>
      <c r="AU86" s="27">
        <f>'[4]Ст-ть '!U83</f>
        <v>0</v>
      </c>
      <c r="AV86" s="4">
        <f>'[4]Ст-ть '!V83</f>
        <v>0</v>
      </c>
      <c r="AW86" s="26"/>
      <c r="AX86" s="4"/>
    </row>
    <row r="87" spans="1:50" s="3" customFormat="1" ht="30" customHeight="1" x14ac:dyDescent="0.25">
      <c r="A87" s="41">
        <f t="shared" ref="A87:A93" si="20">1+A86</f>
        <v>68</v>
      </c>
      <c r="B87" s="2" t="s">
        <v>180</v>
      </c>
      <c r="C87" s="23">
        <v>330035</v>
      </c>
      <c r="D87" s="9"/>
      <c r="E87" s="9" t="s">
        <v>92</v>
      </c>
      <c r="F87" s="10">
        <f t="shared" si="18"/>
        <v>459330387.42000002</v>
      </c>
      <c r="G87" s="27"/>
      <c r="H87" s="4"/>
      <c r="I87" s="27"/>
      <c r="J87" s="4"/>
      <c r="K87" s="11">
        <v>219175</v>
      </c>
      <c r="L87" s="11">
        <v>41436</v>
      </c>
      <c r="M87" s="11">
        <v>107044</v>
      </c>
      <c r="N87" s="10">
        <f t="shared" si="17"/>
        <v>399592765.33999997</v>
      </c>
      <c r="O87" s="10">
        <v>133810525.23999999</v>
      </c>
      <c r="P87" s="10">
        <v>265782240.09999999</v>
      </c>
      <c r="Q87" s="27">
        <f>'[2]Ст-ть '!C85</f>
        <v>2647</v>
      </c>
      <c r="R87" s="10">
        <f t="shared" si="19"/>
        <v>33139022.079999998</v>
      </c>
      <c r="S87" s="27">
        <f>'[2]Ст-ть '!W85+'[2]Ст-ть '!X85</f>
        <v>0</v>
      </c>
      <c r="T87" s="10">
        <f>'[2]Ст-ть '!Y85</f>
        <v>0</v>
      </c>
      <c r="U87" s="27">
        <f>'[2]Ст-ть '!Z85</f>
        <v>0</v>
      </c>
      <c r="V87" s="10">
        <f>'[2]Ст-ть '!AB85</f>
        <v>0</v>
      </c>
      <c r="W87" s="27">
        <f>'[3]29.12.2023'!AW85</f>
        <v>1343</v>
      </c>
      <c r="X87" s="4">
        <f>'[2]Ст-ть '!AH85</f>
        <v>16813640.59</v>
      </c>
      <c r="Y87" s="27">
        <f>'[2]Ст-ть '!W85</f>
        <v>0</v>
      </c>
      <c r="Z87" s="4">
        <f>'[2]Ст-ть '!W85*'[2]Ст-ть '!W$6</f>
        <v>0</v>
      </c>
      <c r="AA87" s="26"/>
      <c r="AB87" s="4"/>
      <c r="AC87" s="27">
        <f>'[3]29.12.2023'!CN85</f>
        <v>1304</v>
      </c>
      <c r="AD87" s="4">
        <f>'[2]Ст-ть '!AI85</f>
        <v>16325381.49</v>
      </c>
      <c r="AE87" s="27">
        <f>'[2]Ст-ть '!X85</f>
        <v>0</v>
      </c>
      <c r="AF87" s="4">
        <f>'[2]Ст-ть '!X85*'[2]Ст-ть '!X$6</f>
        <v>0</v>
      </c>
      <c r="AG87" s="26"/>
      <c r="AH87" s="4"/>
      <c r="AI87" s="27">
        <f>'[4]Ст-ть '!C84+'[4]Ст-ть '!U84</f>
        <v>859</v>
      </c>
      <c r="AJ87" s="10">
        <f>'[4]Ст-ть '!W84</f>
        <v>26598600</v>
      </c>
      <c r="AK87" s="27">
        <f>'[4]Ст-ть '!N84</f>
        <v>0</v>
      </c>
      <c r="AL87" s="4"/>
      <c r="AM87" s="27">
        <f>'[4]Ст-ть '!S84</f>
        <v>0</v>
      </c>
      <c r="AN87" s="4">
        <f>'[4]Ст-ть '!T84</f>
        <v>0</v>
      </c>
      <c r="AO87" s="27">
        <f>'[4]Ст-ть '!D84+'[4]Ст-ть '!K84+'[4]Ст-ть '!N84+'[4]Ст-ть '!Q84+'[4]Ст-ть '!S84</f>
        <v>859</v>
      </c>
      <c r="AP87" s="4">
        <f>'[4]Ст-ть '!I84+'[4]Ст-ть '!M84+'[4]Ст-ть '!O84+'[4]Ст-ть '!P84+'[4]Ст-ть '!R84+'[4]Ст-ть '!T84</f>
        <v>26598600</v>
      </c>
      <c r="AQ87" s="27">
        <f>'[4]Ст-ть '!N84</f>
        <v>0</v>
      </c>
      <c r="AR87" s="4">
        <f>'[4]Ст-ть '!O84</f>
        <v>0</v>
      </c>
      <c r="AS87" s="27">
        <f>'[4]Ст-ть '!S84</f>
        <v>0</v>
      </c>
      <c r="AT87" s="27">
        <f>'[4]Ст-ть '!T84</f>
        <v>0</v>
      </c>
      <c r="AU87" s="27">
        <f>'[4]Ст-ть '!U84</f>
        <v>0</v>
      </c>
      <c r="AV87" s="4">
        <f>'[4]Ст-ть '!V84</f>
        <v>0</v>
      </c>
      <c r="AW87" s="26"/>
      <c r="AX87" s="4"/>
    </row>
    <row r="88" spans="1:50" s="3" customFormat="1" ht="30" customHeight="1" x14ac:dyDescent="0.25">
      <c r="A88" s="41">
        <f t="shared" si="20"/>
        <v>69</v>
      </c>
      <c r="B88" s="2" t="s">
        <v>182</v>
      </c>
      <c r="C88" s="22"/>
      <c r="D88" s="9"/>
      <c r="E88" s="9"/>
      <c r="F88" s="10">
        <f t="shared" si="18"/>
        <v>33769011.200000003</v>
      </c>
      <c r="G88" s="27"/>
      <c r="H88" s="4"/>
      <c r="I88" s="27"/>
      <c r="J88" s="4"/>
      <c r="K88" s="11">
        <v>23500</v>
      </c>
      <c r="L88" s="11">
        <v>3200</v>
      </c>
      <c r="M88" s="11">
        <v>14000</v>
      </c>
      <c r="N88" s="10">
        <f t="shared" si="17"/>
        <v>33769011.200000003</v>
      </c>
      <c r="O88" s="10"/>
      <c r="P88" s="10">
        <v>33769011.200000003</v>
      </c>
      <c r="Q88" s="27">
        <f>'[2]Ст-ть '!C86</f>
        <v>0</v>
      </c>
      <c r="R88" s="10">
        <f t="shared" si="19"/>
        <v>0</v>
      </c>
      <c r="S88" s="27">
        <f>'[2]Ст-ть '!W86+'[2]Ст-ть '!X86</f>
        <v>0</v>
      </c>
      <c r="T88" s="10">
        <f>'[2]Ст-ть '!Y86</f>
        <v>0</v>
      </c>
      <c r="U88" s="27">
        <f>'[2]Ст-ть '!Z86</f>
        <v>0</v>
      </c>
      <c r="V88" s="10">
        <f>'[2]Ст-ть '!AB86</f>
        <v>0</v>
      </c>
      <c r="W88" s="27">
        <f>'[3]29.12.2023'!AW86</f>
        <v>0</v>
      </c>
      <c r="X88" s="4">
        <f>'[2]Ст-ть '!AH86</f>
        <v>0</v>
      </c>
      <c r="Y88" s="27">
        <f>'[2]Ст-ть '!W86</f>
        <v>0</v>
      </c>
      <c r="Z88" s="4">
        <f>'[2]Ст-ть '!W86*'[2]Ст-ть '!W$6</f>
        <v>0</v>
      </c>
      <c r="AA88" s="26"/>
      <c r="AB88" s="4"/>
      <c r="AC88" s="27">
        <f>'[3]29.12.2023'!CN86</f>
        <v>0</v>
      </c>
      <c r="AD88" s="4">
        <f>'[2]Ст-ть '!AI86</f>
        <v>0</v>
      </c>
      <c r="AE88" s="27">
        <f>'[2]Ст-ть '!X86</f>
        <v>0</v>
      </c>
      <c r="AF88" s="4">
        <f>'[2]Ст-ть '!X86*'[2]Ст-ть '!X$6</f>
        <v>0</v>
      </c>
      <c r="AG88" s="26"/>
      <c r="AH88" s="4"/>
      <c r="AI88" s="27">
        <f>'[4]Ст-ть '!C85+'[4]Ст-ть '!U85</f>
        <v>0</v>
      </c>
      <c r="AJ88" s="10">
        <f>'[4]Ст-ть '!W85</f>
        <v>0</v>
      </c>
      <c r="AK88" s="27">
        <f>'[4]Ст-ть '!N85</f>
        <v>0</v>
      </c>
      <c r="AL88" s="4"/>
      <c r="AM88" s="27">
        <f>'[4]Ст-ть '!S85</f>
        <v>0</v>
      </c>
      <c r="AN88" s="4">
        <f>'[4]Ст-ть '!T85</f>
        <v>0</v>
      </c>
      <c r="AO88" s="27">
        <f>'[4]Ст-ть '!D85+'[4]Ст-ть '!K85+'[4]Ст-ть '!N85+'[4]Ст-ть '!Q85+'[4]Ст-ть '!S85</f>
        <v>0</v>
      </c>
      <c r="AP88" s="4">
        <f>'[4]Ст-ть '!I85+'[4]Ст-ть '!M85+'[4]Ст-ть '!O85+'[4]Ст-ть '!P85+'[4]Ст-ть '!R85+'[4]Ст-ть '!T85</f>
        <v>0</v>
      </c>
      <c r="AQ88" s="27">
        <f>'[4]Ст-ть '!N85</f>
        <v>0</v>
      </c>
      <c r="AR88" s="4">
        <f>'[4]Ст-ть '!O85</f>
        <v>0</v>
      </c>
      <c r="AS88" s="27">
        <f>'[4]Ст-ть '!S85</f>
        <v>0</v>
      </c>
      <c r="AT88" s="27">
        <f>'[4]Ст-ть '!T85</f>
        <v>0</v>
      </c>
      <c r="AU88" s="27">
        <f>'[4]Ст-ть '!U85</f>
        <v>0</v>
      </c>
      <c r="AV88" s="4">
        <f>'[4]Ст-ть '!V85</f>
        <v>0</v>
      </c>
      <c r="AW88" s="26"/>
      <c r="AX88" s="4"/>
    </row>
    <row r="89" spans="1:50" s="3" customFormat="1" ht="30" customHeight="1" x14ac:dyDescent="0.25">
      <c r="A89" s="41">
        <f t="shared" si="20"/>
        <v>70</v>
      </c>
      <c r="B89" s="2" t="s">
        <v>184</v>
      </c>
      <c r="C89" s="23" t="s">
        <v>178</v>
      </c>
      <c r="D89" s="9"/>
      <c r="E89" s="9" t="s">
        <v>39</v>
      </c>
      <c r="F89" s="10">
        <f t="shared" si="18"/>
        <v>173256559.36000001</v>
      </c>
      <c r="G89" s="27">
        <v>44072</v>
      </c>
      <c r="H89" s="4">
        <v>173256559.36000001</v>
      </c>
      <c r="I89" s="27">
        <v>46</v>
      </c>
      <c r="J89" s="4">
        <v>2488462</v>
      </c>
      <c r="K89" s="11">
        <v>0</v>
      </c>
      <c r="L89" s="11">
        <v>0</v>
      </c>
      <c r="M89" s="11">
        <v>0</v>
      </c>
      <c r="N89" s="10">
        <f t="shared" si="17"/>
        <v>0</v>
      </c>
      <c r="O89" s="10"/>
      <c r="P89" s="10">
        <v>0</v>
      </c>
      <c r="Q89" s="27">
        <f>'[2]Ст-ть '!C87</f>
        <v>0</v>
      </c>
      <c r="R89" s="10">
        <f t="shared" si="19"/>
        <v>0</v>
      </c>
      <c r="S89" s="27">
        <f>'[2]Ст-ть '!W87+'[2]Ст-ть '!X87</f>
        <v>0</v>
      </c>
      <c r="T89" s="10">
        <f>'[2]Ст-ть '!Y87</f>
        <v>0</v>
      </c>
      <c r="U89" s="27">
        <f>'[2]Ст-ть '!Z87</f>
        <v>0</v>
      </c>
      <c r="V89" s="10">
        <f>'[2]Ст-ть '!AB87</f>
        <v>0</v>
      </c>
      <c r="W89" s="27">
        <f>'[3]29.12.2023'!AW87</f>
        <v>0</v>
      </c>
      <c r="X89" s="4">
        <f>'[2]Ст-ть '!AH87</f>
        <v>0</v>
      </c>
      <c r="Y89" s="27">
        <f>'[2]Ст-ть '!W87</f>
        <v>0</v>
      </c>
      <c r="Z89" s="4">
        <f>'[2]Ст-ть '!W87*'[2]Ст-ть '!W$6</f>
        <v>0</v>
      </c>
      <c r="AA89" s="26"/>
      <c r="AB89" s="4"/>
      <c r="AC89" s="27">
        <f>'[3]29.12.2023'!CN87</f>
        <v>0</v>
      </c>
      <c r="AD89" s="4">
        <f>'[2]Ст-ть '!AI87</f>
        <v>0</v>
      </c>
      <c r="AE89" s="27">
        <f>'[2]Ст-ть '!X87</f>
        <v>0</v>
      </c>
      <c r="AF89" s="4">
        <f>'[2]Ст-ть '!X87*'[2]Ст-ть '!X$6</f>
        <v>0</v>
      </c>
      <c r="AG89" s="26"/>
      <c r="AH89" s="4"/>
      <c r="AI89" s="27">
        <f>'[4]Ст-ть '!C86+'[4]Ст-ть '!U86</f>
        <v>0</v>
      </c>
      <c r="AJ89" s="10">
        <f>'[4]Ст-ть '!W86</f>
        <v>0</v>
      </c>
      <c r="AK89" s="27">
        <f>'[4]Ст-ть '!N86</f>
        <v>0</v>
      </c>
      <c r="AL89" s="4"/>
      <c r="AM89" s="27">
        <f>'[4]Ст-ть '!S86</f>
        <v>0</v>
      </c>
      <c r="AN89" s="4">
        <f>'[4]Ст-ть '!T86</f>
        <v>0</v>
      </c>
      <c r="AO89" s="27">
        <f>'[4]Ст-ть '!D86+'[4]Ст-ть '!K86+'[4]Ст-ть '!N86+'[4]Ст-ть '!Q86+'[4]Ст-ть '!S86</f>
        <v>0</v>
      </c>
      <c r="AP89" s="4">
        <f>'[4]Ст-ть '!I86+'[4]Ст-ть '!M86+'[4]Ст-ть '!O86+'[4]Ст-ть '!P86+'[4]Ст-ть '!R86+'[4]Ст-ть '!T86</f>
        <v>0</v>
      </c>
      <c r="AQ89" s="27">
        <f>'[4]Ст-ть '!N86</f>
        <v>0</v>
      </c>
      <c r="AR89" s="4">
        <f>'[4]Ст-ть '!O86</f>
        <v>0</v>
      </c>
      <c r="AS89" s="27">
        <f>'[4]Ст-ть '!S86</f>
        <v>0</v>
      </c>
      <c r="AT89" s="27">
        <f>'[4]Ст-ть '!T86</f>
        <v>0</v>
      </c>
      <c r="AU89" s="27">
        <f>'[4]Ст-ть '!U86</f>
        <v>0</v>
      </c>
      <c r="AV89" s="4">
        <f>'[4]Ст-ть '!V86</f>
        <v>0</v>
      </c>
      <c r="AW89" s="26"/>
      <c r="AX89" s="4"/>
    </row>
    <row r="90" spans="1:50" s="3" customFormat="1" ht="30" customHeight="1" x14ac:dyDescent="0.25">
      <c r="A90" s="41">
        <f>1+A89</f>
        <v>71</v>
      </c>
      <c r="B90" s="2" t="s">
        <v>186</v>
      </c>
      <c r="C90" s="23">
        <v>330044</v>
      </c>
      <c r="D90" s="9"/>
      <c r="E90" s="9" t="s">
        <v>39</v>
      </c>
      <c r="F90" s="10">
        <f t="shared" si="18"/>
        <v>190387256.80000001</v>
      </c>
      <c r="G90" s="27"/>
      <c r="H90" s="4"/>
      <c r="I90" s="27"/>
      <c r="J90" s="4"/>
      <c r="K90" s="11">
        <v>67557</v>
      </c>
      <c r="L90" s="11">
        <v>18198</v>
      </c>
      <c r="M90" s="11">
        <v>32220</v>
      </c>
      <c r="N90" s="10">
        <f t="shared" si="17"/>
        <v>151705767.71000001</v>
      </c>
      <c r="O90" s="10">
        <v>35373457.140000001</v>
      </c>
      <c r="P90" s="10">
        <v>116332310.56999999</v>
      </c>
      <c r="Q90" s="27">
        <f>'[2]Ст-ть '!C88</f>
        <v>2390</v>
      </c>
      <c r="R90" s="10">
        <f t="shared" si="19"/>
        <v>29542329.98</v>
      </c>
      <c r="S90" s="27">
        <f>'[2]Ст-ть '!W88+'[2]Ст-ть '!X88</f>
        <v>0</v>
      </c>
      <c r="T90" s="10">
        <f>'[2]Ст-ть '!Y88</f>
        <v>0</v>
      </c>
      <c r="U90" s="27">
        <f>'[2]Ст-ть '!Z88</f>
        <v>0</v>
      </c>
      <c r="V90" s="10">
        <f>'[2]Ст-ть '!AB88</f>
        <v>0</v>
      </c>
      <c r="W90" s="27">
        <f>'[3]29.12.2023'!AW88</f>
        <v>1830</v>
      </c>
      <c r="X90" s="4">
        <f>'[2]Ст-ть '!AH88</f>
        <v>22620277.77</v>
      </c>
      <c r="Y90" s="27">
        <f>'[2]Ст-ть '!W88</f>
        <v>0</v>
      </c>
      <c r="Z90" s="4">
        <f>'[2]Ст-ть '!W88*'[2]Ст-ть '!W$6</f>
        <v>0</v>
      </c>
      <c r="AA90" s="26"/>
      <c r="AB90" s="4"/>
      <c r="AC90" s="27">
        <f>'[3]29.12.2023'!CN88</f>
        <v>560</v>
      </c>
      <c r="AD90" s="4">
        <f>'[2]Ст-ть '!AI88</f>
        <v>6922052.21</v>
      </c>
      <c r="AE90" s="27">
        <f>'[2]Ст-ть '!X88</f>
        <v>0</v>
      </c>
      <c r="AF90" s="4">
        <f>'[2]Ст-ть '!X88*'[2]Ст-ть '!X$6</f>
        <v>0</v>
      </c>
      <c r="AG90" s="26"/>
      <c r="AH90" s="4"/>
      <c r="AI90" s="27">
        <f>'[4]Ст-ть '!C87+'[4]Ст-ть '!U87</f>
        <v>479</v>
      </c>
      <c r="AJ90" s="10">
        <f>'[4]Ст-ть '!W87</f>
        <v>9139159.1099999994</v>
      </c>
      <c r="AK90" s="27">
        <f>'[4]Ст-ть '!N87</f>
        <v>0</v>
      </c>
      <c r="AL90" s="4"/>
      <c r="AM90" s="27">
        <f>'[4]Ст-ть '!S87</f>
        <v>0</v>
      </c>
      <c r="AN90" s="4">
        <f>'[4]Ст-ть '!T87</f>
        <v>0</v>
      </c>
      <c r="AO90" s="27">
        <f>'[4]Ст-ть '!D87+'[4]Ст-ть '!K87+'[4]Ст-ть '!N87+'[4]Ст-ть '!Q87+'[4]Ст-ть '!S87</f>
        <v>479</v>
      </c>
      <c r="AP90" s="4">
        <f>'[4]Ст-ть '!I87+'[4]Ст-ть '!M87+'[4]Ст-ть '!O87+'[4]Ст-ть '!P87+'[4]Ст-ть '!R87+'[4]Ст-ть '!T87</f>
        <v>9139159.1099999994</v>
      </c>
      <c r="AQ90" s="27">
        <f>'[4]Ст-ть '!N87</f>
        <v>0</v>
      </c>
      <c r="AR90" s="4">
        <f>'[4]Ст-ть '!O87</f>
        <v>0</v>
      </c>
      <c r="AS90" s="27">
        <f>'[4]Ст-ть '!S87</f>
        <v>0</v>
      </c>
      <c r="AT90" s="27">
        <f>'[4]Ст-ть '!T87</f>
        <v>0</v>
      </c>
      <c r="AU90" s="27">
        <f>'[4]Ст-ть '!U87</f>
        <v>0</v>
      </c>
      <c r="AV90" s="4">
        <f>'[4]Ст-ть '!V87</f>
        <v>0</v>
      </c>
      <c r="AW90" s="26"/>
      <c r="AX90" s="4"/>
    </row>
    <row r="91" spans="1:50" s="3" customFormat="1" ht="30" customHeight="1" x14ac:dyDescent="0.25">
      <c r="A91" s="41">
        <f t="shared" si="20"/>
        <v>72</v>
      </c>
      <c r="B91" s="2" t="s">
        <v>188</v>
      </c>
      <c r="C91" s="23" t="s">
        <v>181</v>
      </c>
      <c r="D91" s="9"/>
      <c r="E91" s="9" t="s">
        <v>39</v>
      </c>
      <c r="F91" s="10">
        <f t="shared" si="18"/>
        <v>171548842.50999999</v>
      </c>
      <c r="G91" s="27"/>
      <c r="H91" s="4"/>
      <c r="I91" s="27"/>
      <c r="J91" s="4"/>
      <c r="K91" s="11">
        <v>0</v>
      </c>
      <c r="L91" s="11">
        <v>260</v>
      </c>
      <c r="M91" s="11">
        <v>0</v>
      </c>
      <c r="N91" s="10">
        <f t="shared" si="17"/>
        <v>3700309.42</v>
      </c>
      <c r="O91" s="10"/>
      <c r="P91" s="10">
        <v>3700309.42</v>
      </c>
      <c r="Q91" s="27">
        <f>'[2]Ст-ть '!C89</f>
        <v>150</v>
      </c>
      <c r="R91" s="10">
        <f t="shared" si="19"/>
        <v>11942152.5</v>
      </c>
      <c r="S91" s="27">
        <f>'[2]Ст-ть '!W89+'[2]Ст-ть '!X89</f>
        <v>150</v>
      </c>
      <c r="T91" s="10">
        <f>'[2]Ст-ть '!Y89</f>
        <v>11942152.5</v>
      </c>
      <c r="U91" s="27">
        <f>'[2]Ст-ть '!Z89</f>
        <v>0</v>
      </c>
      <c r="V91" s="10">
        <f>'[2]Ст-ть '!AB89</f>
        <v>0</v>
      </c>
      <c r="W91" s="27">
        <f>'[3]29.12.2023'!AW89</f>
        <v>0</v>
      </c>
      <c r="X91" s="4">
        <f>'[2]Ст-ть '!AH89</f>
        <v>0</v>
      </c>
      <c r="Y91" s="27">
        <f>'[2]Ст-ть '!W89</f>
        <v>0</v>
      </c>
      <c r="Z91" s="4">
        <f>'[2]Ст-ть '!W89*'[2]Ст-ть '!W$6</f>
        <v>0</v>
      </c>
      <c r="AA91" s="26"/>
      <c r="AB91" s="4"/>
      <c r="AC91" s="27">
        <f>'[3]29.12.2023'!CN89</f>
        <v>150</v>
      </c>
      <c r="AD91" s="4">
        <f>'[2]Ст-ть '!AI89</f>
        <v>11942152.5</v>
      </c>
      <c r="AE91" s="27">
        <f>'[2]Ст-ть '!X89</f>
        <v>150</v>
      </c>
      <c r="AF91" s="4">
        <f>'[2]Ст-ть '!X89*'[2]Ст-ть '!X$6</f>
        <v>11942152.5</v>
      </c>
      <c r="AG91" s="26"/>
      <c r="AH91" s="4"/>
      <c r="AI91" s="27">
        <f>'[4]Ст-ть '!C88+'[4]Ст-ть '!U88</f>
        <v>1382</v>
      </c>
      <c r="AJ91" s="10">
        <f>'[4]Ст-ть '!W88</f>
        <v>155906380.59</v>
      </c>
      <c r="AK91" s="27">
        <v>85</v>
      </c>
      <c r="AL91" s="4">
        <v>19893145</v>
      </c>
      <c r="AM91" s="27">
        <f>'[4]Ст-ть '!S88</f>
        <v>0</v>
      </c>
      <c r="AN91" s="4">
        <f>'[4]Ст-ть '!T88</f>
        <v>0</v>
      </c>
      <c r="AO91" s="27">
        <f>'[4]Ст-ть '!D88+'[4]Ст-ть '!K88+'[4]Ст-ть '!N88+'[4]Ст-ть '!Q88+'[4]Ст-ть '!S88</f>
        <v>686</v>
      </c>
      <c r="AP91" s="4">
        <f>'[4]Ст-ть '!I88+'[4]Ст-ть '!M88+'[4]Ст-ть '!O88+'[4]Ст-ть '!P88+'[4]Ст-ть '!R88+'[4]Ст-ть '!T88</f>
        <v>35863577.590000004</v>
      </c>
      <c r="AQ91" s="27">
        <f>'[4]Ст-ть '!N88</f>
        <v>0</v>
      </c>
      <c r="AR91" s="4">
        <f>'[4]Ст-ть '!O88</f>
        <v>0</v>
      </c>
      <c r="AS91" s="27">
        <f>'[4]Ст-ть '!S88</f>
        <v>0</v>
      </c>
      <c r="AT91" s="27">
        <f>'[4]Ст-ть '!T88</f>
        <v>0</v>
      </c>
      <c r="AU91" s="27">
        <f>'[4]Ст-ть '!U88</f>
        <v>696</v>
      </c>
      <c r="AV91" s="4">
        <f>'[4]Ст-ть '!V88</f>
        <v>120042803</v>
      </c>
      <c r="AW91" s="26">
        <v>85</v>
      </c>
      <c r="AX91" s="4">
        <v>19893145</v>
      </c>
    </row>
    <row r="92" spans="1:50" s="3" customFormat="1" x14ac:dyDescent="0.25">
      <c r="A92" s="41">
        <f t="shared" si="20"/>
        <v>73</v>
      </c>
      <c r="B92" s="2" t="s">
        <v>190</v>
      </c>
      <c r="C92" s="23" t="s">
        <v>183</v>
      </c>
      <c r="D92" s="9"/>
      <c r="E92" s="9" t="s">
        <v>39</v>
      </c>
      <c r="F92" s="10">
        <f t="shared" si="18"/>
        <v>11729797.92</v>
      </c>
      <c r="G92" s="27"/>
      <c r="H92" s="4"/>
      <c r="I92" s="27"/>
      <c r="J92" s="4"/>
      <c r="K92" s="11">
        <v>0</v>
      </c>
      <c r="L92" s="11">
        <v>0</v>
      </c>
      <c r="M92" s="11">
        <v>0</v>
      </c>
      <c r="N92" s="10">
        <f t="shared" si="17"/>
        <v>0</v>
      </c>
      <c r="O92" s="10"/>
      <c r="P92" s="10">
        <v>0</v>
      </c>
      <c r="Q92" s="27">
        <f>'[2]Ст-ть '!C90</f>
        <v>100</v>
      </c>
      <c r="R92" s="10">
        <f t="shared" si="19"/>
        <v>2692357.92</v>
      </c>
      <c r="S92" s="27">
        <f>'[2]Ст-ть '!W90+'[2]Ст-ть '!X90</f>
        <v>0</v>
      </c>
      <c r="T92" s="10">
        <f>'[2]Ст-ть '!Y90</f>
        <v>0</v>
      </c>
      <c r="U92" s="27">
        <f>'[2]Ст-ть '!Z90</f>
        <v>0</v>
      </c>
      <c r="V92" s="10">
        <f>'[2]Ст-ть '!AB90</f>
        <v>0</v>
      </c>
      <c r="W92" s="27">
        <f>'[3]29.12.2023'!AW90</f>
        <v>0</v>
      </c>
      <c r="X92" s="4">
        <f>'[2]Ст-ть '!AH90</f>
        <v>0</v>
      </c>
      <c r="Y92" s="27">
        <f>'[2]Ст-ть '!W90</f>
        <v>0</v>
      </c>
      <c r="Z92" s="4">
        <f>'[2]Ст-ть '!W90*'[2]Ст-ть '!W$6</f>
        <v>0</v>
      </c>
      <c r="AA92" s="26"/>
      <c r="AB92" s="4"/>
      <c r="AC92" s="27">
        <f>'[3]29.12.2023'!CN90</f>
        <v>100</v>
      </c>
      <c r="AD92" s="4">
        <f>'[2]Ст-ть '!AI90</f>
        <v>2692357.92</v>
      </c>
      <c r="AE92" s="27">
        <f>'[2]Ст-ть '!X90</f>
        <v>0</v>
      </c>
      <c r="AF92" s="4">
        <f>'[2]Ст-ть '!X90*'[2]Ст-ть '!X$6</f>
        <v>0</v>
      </c>
      <c r="AG92" s="26"/>
      <c r="AH92" s="4"/>
      <c r="AI92" s="27">
        <f>'[4]Ст-ть '!C89+'[4]Ст-ть '!U89</f>
        <v>120</v>
      </c>
      <c r="AJ92" s="10">
        <f>'[4]Ст-ть '!W89</f>
        <v>9037440</v>
      </c>
      <c r="AK92" s="27">
        <f>'[4]Ст-ть '!N89</f>
        <v>0</v>
      </c>
      <c r="AL92" s="4"/>
      <c r="AM92" s="27">
        <f>'[4]Ст-ть '!S89</f>
        <v>0</v>
      </c>
      <c r="AN92" s="4">
        <f>'[4]Ст-ть '!T89</f>
        <v>0</v>
      </c>
      <c r="AO92" s="27">
        <f>'[4]Ст-ть '!D89+'[4]Ст-ть '!K89+'[4]Ст-ть '!N89+'[4]Ст-ть '!Q89+'[4]Ст-ть '!S89</f>
        <v>0</v>
      </c>
      <c r="AP92" s="4">
        <f>'[4]Ст-ть '!I89+'[4]Ст-ть '!M89+'[4]Ст-ть '!O89+'[4]Ст-ть '!P89+'[4]Ст-ть '!R89+'[4]Ст-ть '!T89</f>
        <v>0</v>
      </c>
      <c r="AQ92" s="27">
        <f>'[4]Ст-ть '!N89</f>
        <v>0</v>
      </c>
      <c r="AR92" s="4">
        <f>'[4]Ст-ть '!O89</f>
        <v>0</v>
      </c>
      <c r="AS92" s="27">
        <f>'[4]Ст-ть '!S89</f>
        <v>0</v>
      </c>
      <c r="AT92" s="27">
        <f>'[4]Ст-ть '!T89</f>
        <v>0</v>
      </c>
      <c r="AU92" s="27">
        <f>'[4]Ст-ть '!U89</f>
        <v>120</v>
      </c>
      <c r="AV92" s="4">
        <f>'[4]Ст-ть '!V89</f>
        <v>9037440</v>
      </c>
      <c r="AW92" s="26"/>
      <c r="AX92" s="4"/>
    </row>
    <row r="93" spans="1:50" s="3" customFormat="1" x14ac:dyDescent="0.25">
      <c r="A93" s="41">
        <f t="shared" si="20"/>
        <v>74</v>
      </c>
      <c r="B93" s="2" t="s">
        <v>192</v>
      </c>
      <c r="C93" s="23" t="s">
        <v>185</v>
      </c>
      <c r="D93" s="9"/>
      <c r="E93" s="9" t="s">
        <v>39</v>
      </c>
      <c r="F93" s="10">
        <f t="shared" si="18"/>
        <v>93222958.629999995</v>
      </c>
      <c r="G93" s="27"/>
      <c r="H93" s="4"/>
      <c r="I93" s="27"/>
      <c r="J93" s="4"/>
      <c r="K93" s="11">
        <v>36</v>
      </c>
      <c r="L93" s="11">
        <v>0</v>
      </c>
      <c r="M93" s="11">
        <v>732</v>
      </c>
      <c r="N93" s="10">
        <f t="shared" si="17"/>
        <v>87889525.799999997</v>
      </c>
      <c r="O93" s="10"/>
      <c r="P93" s="10">
        <v>87889525.799999997</v>
      </c>
      <c r="Q93" s="27">
        <f>'[2]Ст-ть '!C91</f>
        <v>520</v>
      </c>
      <c r="R93" s="10">
        <f t="shared" si="19"/>
        <v>5333432.83</v>
      </c>
      <c r="S93" s="27">
        <f>'[2]Ст-ть '!W91+'[2]Ст-ть '!X91</f>
        <v>0</v>
      </c>
      <c r="T93" s="10">
        <f>'[2]Ст-ть '!Y91</f>
        <v>0</v>
      </c>
      <c r="U93" s="27">
        <f>'[2]Ст-ть '!Z91</f>
        <v>0</v>
      </c>
      <c r="V93" s="10">
        <f>'[2]Ст-ть '!AB91</f>
        <v>0</v>
      </c>
      <c r="W93" s="27">
        <f>'[3]29.12.2023'!AW91</f>
        <v>520</v>
      </c>
      <c r="X93" s="4">
        <f>'[2]Ст-ть '!AH91</f>
        <v>5333432.83</v>
      </c>
      <c r="Y93" s="27">
        <f>'[2]Ст-ть '!W91</f>
        <v>0</v>
      </c>
      <c r="Z93" s="4">
        <f>'[2]Ст-ть '!W91*'[2]Ст-ть '!W$6</f>
        <v>0</v>
      </c>
      <c r="AA93" s="26"/>
      <c r="AB93" s="4"/>
      <c r="AC93" s="27">
        <f>'[3]29.12.2023'!CN91</f>
        <v>0</v>
      </c>
      <c r="AD93" s="4">
        <f>'[2]Ст-ть '!AI91</f>
        <v>0</v>
      </c>
      <c r="AE93" s="27">
        <f>'[2]Ст-ть '!X91</f>
        <v>0</v>
      </c>
      <c r="AF93" s="4">
        <f>'[2]Ст-ть '!X91*'[2]Ст-ть '!X$6</f>
        <v>0</v>
      </c>
      <c r="AG93" s="26"/>
      <c r="AH93" s="4"/>
      <c r="AI93" s="27">
        <f>'[4]Ст-ть '!C90+'[4]Ст-ть '!U90</f>
        <v>0</v>
      </c>
      <c r="AJ93" s="10">
        <f>'[4]Ст-ть '!W90</f>
        <v>0</v>
      </c>
      <c r="AK93" s="27">
        <f>'[4]Ст-ть '!N90</f>
        <v>0</v>
      </c>
      <c r="AL93" s="4"/>
      <c r="AM93" s="27">
        <f>'[4]Ст-ть '!S90</f>
        <v>0</v>
      </c>
      <c r="AN93" s="4">
        <f>'[4]Ст-ть '!T90</f>
        <v>0</v>
      </c>
      <c r="AO93" s="27">
        <f>'[4]Ст-ть '!D90+'[4]Ст-ть '!K90+'[4]Ст-ть '!N90+'[4]Ст-ть '!Q90+'[4]Ст-ть '!S90</f>
        <v>0</v>
      </c>
      <c r="AP93" s="4">
        <f>'[4]Ст-ть '!I90+'[4]Ст-ть '!M90+'[4]Ст-ть '!O90+'[4]Ст-ть '!P90+'[4]Ст-ть '!R90+'[4]Ст-ть '!T90</f>
        <v>0</v>
      </c>
      <c r="AQ93" s="27">
        <f>'[4]Ст-ть '!N90</f>
        <v>0</v>
      </c>
      <c r="AR93" s="4">
        <f>'[4]Ст-ть '!O90</f>
        <v>0</v>
      </c>
      <c r="AS93" s="27">
        <f>'[4]Ст-ть '!S90</f>
        <v>0</v>
      </c>
      <c r="AT93" s="27">
        <f>'[4]Ст-ть '!T90</f>
        <v>0</v>
      </c>
      <c r="AU93" s="27">
        <f>'[4]Ст-ть '!U90</f>
        <v>0</v>
      </c>
      <c r="AV93" s="4">
        <f>'[4]Ст-ть '!V90</f>
        <v>0</v>
      </c>
      <c r="AW93" s="26"/>
      <c r="AX93" s="4"/>
    </row>
    <row r="94" spans="1:50" s="3" customFormat="1" x14ac:dyDescent="0.25">
      <c r="A94" s="42"/>
      <c r="B94" s="1" t="s">
        <v>194</v>
      </c>
      <c r="C94" s="23"/>
      <c r="D94" s="9"/>
      <c r="E94" s="9"/>
      <c r="F94" s="10">
        <f t="shared" si="18"/>
        <v>0</v>
      </c>
      <c r="G94" s="27"/>
      <c r="H94" s="4"/>
      <c r="I94" s="27"/>
      <c r="J94" s="4"/>
      <c r="K94" s="11">
        <v>0</v>
      </c>
      <c r="L94" s="11">
        <v>0</v>
      </c>
      <c r="M94" s="11">
        <v>0</v>
      </c>
      <c r="N94" s="10">
        <f t="shared" si="17"/>
        <v>0</v>
      </c>
      <c r="O94" s="10"/>
      <c r="P94" s="10">
        <v>0</v>
      </c>
      <c r="Q94" s="27">
        <f>'[2]Ст-ть '!C92</f>
        <v>0</v>
      </c>
      <c r="R94" s="10">
        <f t="shared" si="19"/>
        <v>0</v>
      </c>
      <c r="S94" s="27">
        <f>'[2]Ст-ть '!W92+'[2]Ст-ть '!X92</f>
        <v>0</v>
      </c>
      <c r="T94" s="10">
        <f>'[2]Ст-ть '!Y92</f>
        <v>0</v>
      </c>
      <c r="U94" s="27">
        <f>'[2]Ст-ть '!Z92</f>
        <v>0</v>
      </c>
      <c r="V94" s="10">
        <f>'[2]Ст-ть '!AB92</f>
        <v>0</v>
      </c>
      <c r="W94" s="27">
        <f>'[3]29.12.2023'!AW92</f>
        <v>0</v>
      </c>
      <c r="X94" s="4">
        <f>'[2]Ст-ть '!AH92</f>
        <v>0</v>
      </c>
      <c r="Y94" s="27">
        <f>'[2]Ст-ть '!W92</f>
        <v>0</v>
      </c>
      <c r="Z94" s="4">
        <f>'[2]Ст-ть '!W92*'[2]Ст-ть '!W$6</f>
        <v>0</v>
      </c>
      <c r="AA94" s="26"/>
      <c r="AB94" s="4"/>
      <c r="AC94" s="27">
        <f>'[3]29.12.2023'!CN92</f>
        <v>0</v>
      </c>
      <c r="AD94" s="4">
        <f>'[2]Ст-ть '!AI92</f>
        <v>0</v>
      </c>
      <c r="AE94" s="27">
        <f>'[2]Ст-ть '!X92</f>
        <v>0</v>
      </c>
      <c r="AF94" s="4">
        <f>'[2]Ст-ть '!X92*'[2]Ст-ть '!X$6</f>
        <v>0</v>
      </c>
      <c r="AG94" s="26"/>
      <c r="AH94" s="4"/>
      <c r="AI94" s="27">
        <f>'[4]Ст-ть '!C91+'[4]Ст-ть '!U91</f>
        <v>0</v>
      </c>
      <c r="AJ94" s="10">
        <f>'[4]Ст-ть '!W91</f>
        <v>0</v>
      </c>
      <c r="AK94" s="27">
        <f>'[4]Ст-ть '!N91</f>
        <v>0</v>
      </c>
      <c r="AL94" s="4"/>
      <c r="AM94" s="27">
        <f>'[4]Ст-ть '!S91</f>
        <v>0</v>
      </c>
      <c r="AN94" s="4">
        <f>'[4]Ст-ть '!T91</f>
        <v>0</v>
      </c>
      <c r="AO94" s="27">
        <f>'[4]Ст-ть '!D91+'[4]Ст-ть '!K91+'[4]Ст-ть '!N91+'[4]Ст-ть '!Q91+'[4]Ст-ть '!S91</f>
        <v>0</v>
      </c>
      <c r="AP94" s="4">
        <f>'[4]Ст-ть '!I91+'[4]Ст-ть '!M91+'[4]Ст-ть '!O91+'[4]Ст-ть '!P91+'[4]Ст-ть '!R91+'[4]Ст-ть '!T91</f>
        <v>0</v>
      </c>
      <c r="AQ94" s="27">
        <f>'[4]Ст-ть '!N91</f>
        <v>0</v>
      </c>
      <c r="AR94" s="4">
        <f>'[4]Ст-ть '!O91</f>
        <v>0</v>
      </c>
      <c r="AS94" s="27">
        <f>'[4]Ст-ть '!S91</f>
        <v>0</v>
      </c>
      <c r="AT94" s="27">
        <f>'[4]Ст-ть '!T91</f>
        <v>0</v>
      </c>
      <c r="AU94" s="27">
        <f>'[4]Ст-ть '!U91</f>
        <v>0</v>
      </c>
      <c r="AV94" s="4">
        <f>'[4]Ст-ть '!V91</f>
        <v>0</v>
      </c>
      <c r="AW94" s="26"/>
      <c r="AX94" s="4"/>
    </row>
    <row r="95" spans="1:50" s="3" customFormat="1" ht="30" customHeight="1" x14ac:dyDescent="0.25">
      <c r="A95" s="41">
        <f>A93+1</f>
        <v>75</v>
      </c>
      <c r="B95" s="2" t="s">
        <v>195</v>
      </c>
      <c r="C95" s="23" t="s">
        <v>187</v>
      </c>
      <c r="D95" s="9"/>
      <c r="E95" s="9" t="s">
        <v>39</v>
      </c>
      <c r="F95" s="10">
        <f t="shared" si="18"/>
        <v>427490276.74000001</v>
      </c>
      <c r="G95" s="27"/>
      <c r="H95" s="4"/>
      <c r="I95" s="27"/>
      <c r="J95" s="4"/>
      <c r="K95" s="11">
        <v>120513</v>
      </c>
      <c r="L95" s="11">
        <v>43169</v>
      </c>
      <c r="M95" s="11">
        <v>91258</v>
      </c>
      <c r="N95" s="10">
        <f t="shared" si="17"/>
        <v>280215818.77999997</v>
      </c>
      <c r="O95" s="10">
        <v>84320280.420000002</v>
      </c>
      <c r="P95" s="10">
        <v>195895538.36000001</v>
      </c>
      <c r="Q95" s="27">
        <f>'[2]Ст-ть '!C93</f>
        <v>1437</v>
      </c>
      <c r="R95" s="10">
        <f t="shared" si="19"/>
        <v>17928291.190000001</v>
      </c>
      <c r="S95" s="27">
        <f>'[2]Ст-ть '!W93+'[2]Ст-ть '!X93</f>
        <v>0</v>
      </c>
      <c r="T95" s="10">
        <f>'[2]Ст-ть '!Y93</f>
        <v>0</v>
      </c>
      <c r="U95" s="27">
        <f>'[2]Ст-ть '!Z93</f>
        <v>0</v>
      </c>
      <c r="V95" s="10">
        <f>'[2]Ст-ть '!AB93</f>
        <v>0</v>
      </c>
      <c r="W95" s="27">
        <f>'[3]29.12.2023'!AW93</f>
        <v>491</v>
      </c>
      <c r="X95" s="4">
        <f>'[2]Ст-ть '!AH93</f>
        <v>6125811.3899999997</v>
      </c>
      <c r="Y95" s="27">
        <f>'[2]Ст-ть '!W93</f>
        <v>0</v>
      </c>
      <c r="Z95" s="4">
        <f>'[2]Ст-ть '!W93*'[2]Ст-ть '!W$6</f>
        <v>0</v>
      </c>
      <c r="AA95" s="26"/>
      <c r="AB95" s="4"/>
      <c r="AC95" s="27">
        <f>'[3]29.12.2023'!CN93</f>
        <v>946</v>
      </c>
      <c r="AD95" s="4">
        <f>'[2]Ст-ть '!AI93</f>
        <v>11802479.800000001</v>
      </c>
      <c r="AE95" s="27">
        <f>'[2]Ст-ть '!X93</f>
        <v>0</v>
      </c>
      <c r="AF95" s="4">
        <f>'[2]Ст-ть '!X93*'[2]Ст-ть '!X$6</f>
        <v>0</v>
      </c>
      <c r="AG95" s="26"/>
      <c r="AH95" s="4"/>
      <c r="AI95" s="27">
        <f>'[4]Ст-ть '!C92+'[4]Ст-ть '!U92</f>
        <v>5435</v>
      </c>
      <c r="AJ95" s="10">
        <f>'[4]Ст-ть '!W92</f>
        <v>129346166.77</v>
      </c>
      <c r="AK95" s="27">
        <f>'[4]Ст-ть '!N92</f>
        <v>0</v>
      </c>
      <c r="AL95" s="4"/>
      <c r="AM95" s="27">
        <f>'[4]Ст-ть '!S92</f>
        <v>0</v>
      </c>
      <c r="AN95" s="4">
        <f>'[4]Ст-ть '!T92</f>
        <v>0</v>
      </c>
      <c r="AO95" s="27">
        <f>'[4]Ст-ть '!D92+'[4]Ст-ть '!K92+'[4]Ст-ть '!N92+'[4]Ст-ть '!Q92+'[4]Ст-ть '!S92</f>
        <v>5435</v>
      </c>
      <c r="AP95" s="4">
        <f>'[4]Ст-ть '!I92+'[4]Ст-ть '!M92+'[4]Ст-ть '!O92+'[4]Ст-ть '!P92+'[4]Ст-ть '!R92+'[4]Ст-ть '!T92</f>
        <v>129346166.77</v>
      </c>
      <c r="AQ95" s="27">
        <f>'[4]Ст-ть '!N92</f>
        <v>0</v>
      </c>
      <c r="AR95" s="4">
        <f>'[4]Ст-ть '!O92</f>
        <v>0</v>
      </c>
      <c r="AS95" s="27">
        <f>'[4]Ст-ть '!S92</f>
        <v>0</v>
      </c>
      <c r="AT95" s="27">
        <f>'[4]Ст-ть '!T92</f>
        <v>0</v>
      </c>
      <c r="AU95" s="27">
        <f>'[4]Ст-ть '!U92</f>
        <v>0</v>
      </c>
      <c r="AV95" s="4">
        <f>'[4]Ст-ть '!V92</f>
        <v>0</v>
      </c>
      <c r="AW95" s="26"/>
      <c r="AX95" s="4"/>
    </row>
    <row r="96" spans="1:50" s="3" customFormat="1" ht="30" customHeight="1" x14ac:dyDescent="0.25">
      <c r="A96" s="41">
        <f>A95+1</f>
        <v>76</v>
      </c>
      <c r="B96" s="2" t="s">
        <v>197</v>
      </c>
      <c r="C96" s="23" t="s">
        <v>189</v>
      </c>
      <c r="D96" s="9"/>
      <c r="E96" s="9" t="s">
        <v>92</v>
      </c>
      <c r="F96" s="10">
        <f t="shared" si="18"/>
        <v>19353597.91</v>
      </c>
      <c r="G96" s="27"/>
      <c r="H96" s="4"/>
      <c r="I96" s="27"/>
      <c r="J96" s="4"/>
      <c r="K96" s="11">
        <v>9537</v>
      </c>
      <c r="L96" s="11">
        <v>2803</v>
      </c>
      <c r="M96" s="11">
        <v>9212</v>
      </c>
      <c r="N96" s="10">
        <f t="shared" si="17"/>
        <v>19353597.91</v>
      </c>
      <c r="O96" s="10"/>
      <c r="P96" s="10">
        <v>19353597.91</v>
      </c>
      <c r="Q96" s="27">
        <f>'[2]Ст-ть '!C94</f>
        <v>0</v>
      </c>
      <c r="R96" s="10">
        <f t="shared" si="19"/>
        <v>0</v>
      </c>
      <c r="S96" s="27">
        <f>'[2]Ст-ть '!W94+'[2]Ст-ть '!X94</f>
        <v>0</v>
      </c>
      <c r="T96" s="10">
        <f>'[2]Ст-ть '!Y94</f>
        <v>0</v>
      </c>
      <c r="U96" s="27">
        <f>'[2]Ст-ть '!Z94</f>
        <v>0</v>
      </c>
      <c r="V96" s="10">
        <f>'[2]Ст-ть '!AB94</f>
        <v>0</v>
      </c>
      <c r="W96" s="27">
        <f>'[3]29.12.2023'!AW94</f>
        <v>0</v>
      </c>
      <c r="X96" s="4">
        <f>'[2]Ст-ть '!AH94</f>
        <v>0</v>
      </c>
      <c r="Y96" s="27">
        <f>'[2]Ст-ть '!W94</f>
        <v>0</v>
      </c>
      <c r="Z96" s="4">
        <f>'[2]Ст-ть '!W94*'[2]Ст-ть '!W$6</f>
        <v>0</v>
      </c>
      <c r="AA96" s="26"/>
      <c r="AB96" s="4"/>
      <c r="AC96" s="27">
        <f>'[3]29.12.2023'!CN94</f>
        <v>0</v>
      </c>
      <c r="AD96" s="4">
        <f>'[2]Ст-ть '!AI94</f>
        <v>0</v>
      </c>
      <c r="AE96" s="27">
        <f>'[2]Ст-ть '!X94</f>
        <v>0</v>
      </c>
      <c r="AF96" s="4">
        <f>'[2]Ст-ть '!X94*'[2]Ст-ть '!X$6</f>
        <v>0</v>
      </c>
      <c r="AG96" s="26"/>
      <c r="AH96" s="4"/>
      <c r="AI96" s="27">
        <f>'[4]Ст-ть '!C93+'[4]Ст-ть '!U93</f>
        <v>0</v>
      </c>
      <c r="AJ96" s="10">
        <f>'[4]Ст-ть '!W93</f>
        <v>0</v>
      </c>
      <c r="AK96" s="27">
        <f>'[4]Ст-ть '!N93</f>
        <v>0</v>
      </c>
      <c r="AL96" s="4"/>
      <c r="AM96" s="27">
        <f>'[4]Ст-ть '!S93</f>
        <v>0</v>
      </c>
      <c r="AN96" s="4">
        <f>'[4]Ст-ть '!T93</f>
        <v>0</v>
      </c>
      <c r="AO96" s="27">
        <f>'[4]Ст-ть '!D93+'[4]Ст-ть '!K93+'[4]Ст-ть '!N93+'[4]Ст-ть '!Q93+'[4]Ст-ть '!S93</f>
        <v>0</v>
      </c>
      <c r="AP96" s="4">
        <f>'[4]Ст-ть '!I93+'[4]Ст-ть '!M93+'[4]Ст-ть '!O93+'[4]Ст-ть '!P93+'[4]Ст-ть '!R93+'[4]Ст-ть '!T93</f>
        <v>0</v>
      </c>
      <c r="AQ96" s="27">
        <f>'[4]Ст-ть '!N93</f>
        <v>0</v>
      </c>
      <c r="AR96" s="4">
        <f>'[4]Ст-ть '!O93</f>
        <v>0</v>
      </c>
      <c r="AS96" s="27">
        <f>'[4]Ст-ть '!S93</f>
        <v>0</v>
      </c>
      <c r="AT96" s="27">
        <f>'[4]Ст-ть '!T93</f>
        <v>0</v>
      </c>
      <c r="AU96" s="27">
        <f>'[4]Ст-ть '!U93</f>
        <v>0</v>
      </c>
      <c r="AV96" s="4">
        <f>'[4]Ст-ть '!V93</f>
        <v>0</v>
      </c>
      <c r="AW96" s="26"/>
      <c r="AX96" s="4"/>
    </row>
    <row r="97" spans="1:50" s="3" customFormat="1" x14ac:dyDescent="0.25">
      <c r="A97" s="41">
        <f>A96+1</f>
        <v>77</v>
      </c>
      <c r="B97" s="2" t="s">
        <v>284</v>
      </c>
      <c r="C97" s="23" t="s">
        <v>191</v>
      </c>
      <c r="D97" s="9"/>
      <c r="E97" s="9" t="s">
        <v>92</v>
      </c>
      <c r="F97" s="10">
        <f t="shared" si="18"/>
        <v>0</v>
      </c>
      <c r="G97" s="27"/>
      <c r="H97" s="4"/>
      <c r="I97" s="27"/>
      <c r="J97" s="4"/>
      <c r="K97" s="11">
        <v>0</v>
      </c>
      <c r="L97" s="11">
        <v>0</v>
      </c>
      <c r="M97" s="11">
        <v>0</v>
      </c>
      <c r="N97" s="10">
        <f t="shared" si="17"/>
        <v>0</v>
      </c>
      <c r="O97" s="10"/>
      <c r="P97" s="10">
        <v>0</v>
      </c>
      <c r="Q97" s="27">
        <f>'[2]Ст-ть '!C95</f>
        <v>0</v>
      </c>
      <c r="R97" s="10">
        <f t="shared" si="19"/>
        <v>0</v>
      </c>
      <c r="S97" s="27">
        <f>'[2]Ст-ть '!W95+'[2]Ст-ть '!X95</f>
        <v>0</v>
      </c>
      <c r="T97" s="10">
        <f>'[2]Ст-ть '!Y95</f>
        <v>0</v>
      </c>
      <c r="U97" s="27">
        <f>'[2]Ст-ть '!Z95</f>
        <v>0</v>
      </c>
      <c r="V97" s="10">
        <f>'[2]Ст-ть '!AB95</f>
        <v>0</v>
      </c>
      <c r="W97" s="27">
        <f>'[3]29.12.2023'!AW95</f>
        <v>0</v>
      </c>
      <c r="X97" s="4">
        <f>'[2]Ст-ть '!AH95</f>
        <v>0</v>
      </c>
      <c r="Y97" s="27">
        <f>'[2]Ст-ть '!W95</f>
        <v>0</v>
      </c>
      <c r="Z97" s="4">
        <f>'[2]Ст-ть '!W95*'[2]Ст-ть '!W$6</f>
        <v>0</v>
      </c>
      <c r="AA97" s="26"/>
      <c r="AB97" s="4"/>
      <c r="AC97" s="27">
        <f>'[3]29.12.2023'!CN95</f>
        <v>0</v>
      </c>
      <c r="AD97" s="4">
        <f>'[2]Ст-ть '!AI95</f>
        <v>0</v>
      </c>
      <c r="AE97" s="27">
        <f>'[2]Ст-ть '!X95</f>
        <v>0</v>
      </c>
      <c r="AF97" s="4">
        <f>'[2]Ст-ть '!X95*'[2]Ст-ть '!X$6</f>
        <v>0</v>
      </c>
      <c r="AG97" s="26"/>
      <c r="AH97" s="4"/>
      <c r="AI97" s="27">
        <f>'[4]Ст-ть '!C94+'[4]Ст-ть '!U94</f>
        <v>0</v>
      </c>
      <c r="AJ97" s="10">
        <f>'[4]Ст-ть '!W94</f>
        <v>0</v>
      </c>
      <c r="AK97" s="27">
        <f>'[4]Ст-ть '!N94</f>
        <v>0</v>
      </c>
      <c r="AL97" s="4"/>
      <c r="AM97" s="27">
        <f>'[4]Ст-ть '!S94</f>
        <v>0</v>
      </c>
      <c r="AN97" s="4">
        <f>'[4]Ст-ть '!T94</f>
        <v>0</v>
      </c>
      <c r="AO97" s="27">
        <f>'[4]Ст-ть '!D94+'[4]Ст-ть '!K94+'[4]Ст-ть '!N94+'[4]Ст-ть '!Q94+'[4]Ст-ть '!S94</f>
        <v>0</v>
      </c>
      <c r="AP97" s="4">
        <f>'[4]Ст-ть '!I94+'[4]Ст-ть '!M94+'[4]Ст-ть '!O94+'[4]Ст-ть '!P94+'[4]Ст-ть '!R94+'[4]Ст-ть '!T94</f>
        <v>0</v>
      </c>
      <c r="AQ97" s="27">
        <f>'[4]Ст-ть '!N94</f>
        <v>0</v>
      </c>
      <c r="AR97" s="4">
        <f>'[4]Ст-ть '!O94</f>
        <v>0</v>
      </c>
      <c r="AS97" s="27">
        <f>'[4]Ст-ть '!S94</f>
        <v>0</v>
      </c>
      <c r="AT97" s="27">
        <f>'[4]Ст-ть '!T94</f>
        <v>0</v>
      </c>
      <c r="AU97" s="27">
        <f>'[4]Ст-ть '!U94</f>
        <v>0</v>
      </c>
      <c r="AV97" s="4">
        <f>'[4]Ст-ть '!V94</f>
        <v>0</v>
      </c>
      <c r="AW97" s="26"/>
      <c r="AX97" s="4"/>
    </row>
    <row r="98" spans="1:50" s="3" customFormat="1" x14ac:dyDescent="0.25">
      <c r="A98" s="42"/>
      <c r="B98" s="1" t="s">
        <v>199</v>
      </c>
      <c r="C98" s="23" t="s">
        <v>193</v>
      </c>
      <c r="D98" s="9"/>
      <c r="E98" s="9" t="s">
        <v>92</v>
      </c>
      <c r="F98" s="10">
        <f t="shared" si="18"/>
        <v>0</v>
      </c>
      <c r="G98" s="27"/>
      <c r="H98" s="4"/>
      <c r="I98" s="27"/>
      <c r="J98" s="4"/>
      <c r="K98" s="11">
        <v>0</v>
      </c>
      <c r="L98" s="11">
        <v>0</v>
      </c>
      <c r="M98" s="11">
        <v>0</v>
      </c>
      <c r="N98" s="10">
        <f t="shared" si="17"/>
        <v>0</v>
      </c>
      <c r="O98" s="10"/>
      <c r="P98" s="10">
        <v>0</v>
      </c>
      <c r="Q98" s="27">
        <f>'[2]Ст-ть '!C96</f>
        <v>0</v>
      </c>
      <c r="R98" s="10">
        <f t="shared" si="19"/>
        <v>0</v>
      </c>
      <c r="S98" s="27">
        <f>'[2]Ст-ть '!W96+'[2]Ст-ть '!X96</f>
        <v>0</v>
      </c>
      <c r="T98" s="10">
        <f>'[2]Ст-ть '!Y96</f>
        <v>0</v>
      </c>
      <c r="U98" s="27">
        <f>'[2]Ст-ть '!Z96</f>
        <v>0</v>
      </c>
      <c r="V98" s="10">
        <f>'[2]Ст-ть '!AB96</f>
        <v>0</v>
      </c>
      <c r="W98" s="27">
        <f>'[3]29.12.2023'!AW96</f>
        <v>0</v>
      </c>
      <c r="X98" s="4">
        <f>'[2]Ст-ть '!AH96</f>
        <v>0</v>
      </c>
      <c r="Y98" s="27">
        <f>'[2]Ст-ть '!W96</f>
        <v>0</v>
      </c>
      <c r="Z98" s="4">
        <f>'[2]Ст-ть '!W96*'[2]Ст-ть '!W$6</f>
        <v>0</v>
      </c>
      <c r="AA98" s="26"/>
      <c r="AB98" s="4"/>
      <c r="AC98" s="27">
        <f>'[3]29.12.2023'!CN96</f>
        <v>0</v>
      </c>
      <c r="AD98" s="4">
        <f>'[2]Ст-ть '!AI96</f>
        <v>0</v>
      </c>
      <c r="AE98" s="27">
        <f>'[2]Ст-ть '!X96</f>
        <v>0</v>
      </c>
      <c r="AF98" s="4">
        <f>'[2]Ст-ть '!X96*'[2]Ст-ть '!X$6</f>
        <v>0</v>
      </c>
      <c r="AG98" s="26"/>
      <c r="AH98" s="4"/>
      <c r="AI98" s="27">
        <f>'[4]Ст-ть '!C95+'[4]Ст-ть '!U95</f>
        <v>0</v>
      </c>
      <c r="AJ98" s="10">
        <f>'[4]Ст-ть '!W95</f>
        <v>0</v>
      </c>
      <c r="AK98" s="27">
        <f>'[4]Ст-ть '!N95</f>
        <v>0</v>
      </c>
      <c r="AL98" s="4"/>
      <c r="AM98" s="27">
        <f>'[4]Ст-ть '!S95</f>
        <v>0</v>
      </c>
      <c r="AN98" s="4">
        <f>'[4]Ст-ть '!T95</f>
        <v>0</v>
      </c>
      <c r="AO98" s="27">
        <f>'[4]Ст-ть '!D95+'[4]Ст-ть '!K95+'[4]Ст-ть '!N95+'[4]Ст-ть '!Q95+'[4]Ст-ть '!S95</f>
        <v>0</v>
      </c>
      <c r="AP98" s="4">
        <f>'[4]Ст-ть '!I95+'[4]Ст-ть '!M95+'[4]Ст-ть '!O95+'[4]Ст-ть '!P95+'[4]Ст-ть '!R95+'[4]Ст-ть '!T95</f>
        <v>0</v>
      </c>
      <c r="AQ98" s="27">
        <f>'[4]Ст-ть '!N95</f>
        <v>0</v>
      </c>
      <c r="AR98" s="4">
        <f>'[4]Ст-ть '!O95</f>
        <v>0</v>
      </c>
      <c r="AS98" s="27">
        <f>'[4]Ст-ть '!S95</f>
        <v>0</v>
      </c>
      <c r="AT98" s="27">
        <f>'[4]Ст-ть '!T95</f>
        <v>0</v>
      </c>
      <c r="AU98" s="27">
        <f>'[4]Ст-ть '!U95</f>
        <v>0</v>
      </c>
      <c r="AV98" s="4">
        <f>'[4]Ст-ть '!V95</f>
        <v>0</v>
      </c>
      <c r="AW98" s="26"/>
      <c r="AX98" s="4"/>
    </row>
    <row r="99" spans="1:50" s="3" customFormat="1" ht="30" customHeight="1" x14ac:dyDescent="0.25">
      <c r="A99" s="41">
        <f>1+A97</f>
        <v>78</v>
      </c>
      <c r="B99" s="2" t="s">
        <v>200</v>
      </c>
      <c r="C99" s="22"/>
      <c r="D99" s="9"/>
      <c r="E99" s="9"/>
      <c r="F99" s="10">
        <f t="shared" si="18"/>
        <v>303037448.02999997</v>
      </c>
      <c r="G99" s="27">
        <v>8562</v>
      </c>
      <c r="H99" s="4">
        <v>36339977.399999999</v>
      </c>
      <c r="I99" s="27">
        <v>24</v>
      </c>
      <c r="J99" s="4">
        <v>1298328</v>
      </c>
      <c r="K99" s="11">
        <v>76105</v>
      </c>
      <c r="L99" s="11">
        <v>11470</v>
      </c>
      <c r="M99" s="11">
        <v>30024</v>
      </c>
      <c r="N99" s="10">
        <f t="shared" si="17"/>
        <v>187894443.78999999</v>
      </c>
      <c r="O99" s="10">
        <v>45732526.140000001</v>
      </c>
      <c r="P99" s="10">
        <v>142161917.65000001</v>
      </c>
      <c r="Q99" s="27">
        <f>'[2]Ст-ть '!C97</f>
        <v>1689</v>
      </c>
      <c r="R99" s="10">
        <f t="shared" si="19"/>
        <v>19513186.149999999</v>
      </c>
      <c r="S99" s="27">
        <f>'[2]Ст-ть '!W97+'[2]Ст-ть '!X97</f>
        <v>0</v>
      </c>
      <c r="T99" s="10">
        <f>'[2]Ст-ть '!Y97</f>
        <v>0</v>
      </c>
      <c r="U99" s="27">
        <f>'[2]Ст-ть '!Z97</f>
        <v>0</v>
      </c>
      <c r="V99" s="10">
        <f>'[2]Ст-ть '!AB97</f>
        <v>0</v>
      </c>
      <c r="W99" s="27">
        <f>'[3]29.12.2023'!AW97</f>
        <v>967</v>
      </c>
      <c r="X99" s="4">
        <f>'[2]Ст-ть '!AH97</f>
        <v>11171847.84</v>
      </c>
      <c r="Y99" s="27">
        <f>'[2]Ст-ть '!W97</f>
        <v>0</v>
      </c>
      <c r="Z99" s="4">
        <f>'[2]Ст-ть '!W97*'[2]Ст-ть '!W$6</f>
        <v>0</v>
      </c>
      <c r="AA99" s="26"/>
      <c r="AB99" s="4"/>
      <c r="AC99" s="27">
        <f>'[3]29.12.2023'!CN97</f>
        <v>722</v>
      </c>
      <c r="AD99" s="4">
        <f>'[2]Ст-ть '!AI97</f>
        <v>8341338.3099999996</v>
      </c>
      <c r="AE99" s="27">
        <f>'[2]Ст-ть '!X97</f>
        <v>0</v>
      </c>
      <c r="AF99" s="4">
        <f>'[2]Ст-ть '!X97*'[2]Ст-ть '!X$6</f>
        <v>0</v>
      </c>
      <c r="AG99" s="26"/>
      <c r="AH99" s="4"/>
      <c r="AI99" s="27">
        <f>'[4]Ст-ть '!C96+'[4]Ст-ть '!U96</f>
        <v>3098</v>
      </c>
      <c r="AJ99" s="10">
        <f>'[4]Ст-ть '!W96</f>
        <v>59289840.689999998</v>
      </c>
      <c r="AK99" s="27">
        <f>'[4]Ст-ть '!N96</f>
        <v>0</v>
      </c>
      <c r="AL99" s="4"/>
      <c r="AM99" s="27">
        <f>'[4]Ст-ть '!S96</f>
        <v>0</v>
      </c>
      <c r="AN99" s="4">
        <f>'[4]Ст-ть '!T96</f>
        <v>0</v>
      </c>
      <c r="AO99" s="27">
        <f>'[4]Ст-ть '!D96+'[4]Ст-ть '!K96+'[4]Ст-ть '!N96+'[4]Ст-ть '!Q96+'[4]Ст-ть '!S96</f>
        <v>3098</v>
      </c>
      <c r="AP99" s="4">
        <f>'[4]Ст-ть '!I96+'[4]Ст-ть '!M96+'[4]Ст-ть '!O96+'[4]Ст-ть '!P96+'[4]Ст-ть '!R96+'[4]Ст-ть '!T96</f>
        <v>59289840.689999998</v>
      </c>
      <c r="AQ99" s="27">
        <f>'[4]Ст-ть '!N96</f>
        <v>0</v>
      </c>
      <c r="AR99" s="4">
        <f>'[4]Ст-ть '!O96</f>
        <v>0</v>
      </c>
      <c r="AS99" s="27">
        <f>'[4]Ст-ть '!S96</f>
        <v>0</v>
      </c>
      <c r="AT99" s="27">
        <f>'[4]Ст-ть '!T96</f>
        <v>0</v>
      </c>
      <c r="AU99" s="27">
        <f>'[4]Ст-ть '!U96</f>
        <v>0</v>
      </c>
      <c r="AV99" s="4">
        <f>'[4]Ст-ть '!V96</f>
        <v>0</v>
      </c>
      <c r="AW99" s="26"/>
      <c r="AX99" s="4"/>
    </row>
    <row r="100" spans="1:50" s="3" customFormat="1" x14ac:dyDescent="0.25">
      <c r="A100" s="42"/>
      <c r="B100" s="1" t="s">
        <v>202</v>
      </c>
      <c r="C100" s="23" t="s">
        <v>196</v>
      </c>
      <c r="D100" s="9"/>
      <c r="E100" s="9" t="s">
        <v>39</v>
      </c>
      <c r="F100" s="10">
        <f t="shared" si="18"/>
        <v>0</v>
      </c>
      <c r="G100" s="27"/>
      <c r="H100" s="4"/>
      <c r="I100" s="27"/>
      <c r="J100" s="4"/>
      <c r="K100" s="11">
        <v>0</v>
      </c>
      <c r="L100" s="11">
        <v>0</v>
      </c>
      <c r="M100" s="11">
        <v>0</v>
      </c>
      <c r="N100" s="10">
        <f t="shared" si="17"/>
        <v>0</v>
      </c>
      <c r="O100" s="10"/>
      <c r="P100" s="10">
        <v>0</v>
      </c>
      <c r="Q100" s="27">
        <f>'[2]Ст-ть '!C98</f>
        <v>0</v>
      </c>
      <c r="R100" s="10">
        <f t="shared" si="19"/>
        <v>0</v>
      </c>
      <c r="S100" s="27">
        <f>'[2]Ст-ть '!W98+'[2]Ст-ть '!X98</f>
        <v>0</v>
      </c>
      <c r="T100" s="10">
        <f>'[2]Ст-ть '!Y98</f>
        <v>0</v>
      </c>
      <c r="U100" s="27">
        <f>'[2]Ст-ть '!Z98</f>
        <v>0</v>
      </c>
      <c r="V100" s="10">
        <f>'[2]Ст-ть '!AB98</f>
        <v>0</v>
      </c>
      <c r="W100" s="27">
        <f>'[3]29.12.2023'!AW98</f>
        <v>0</v>
      </c>
      <c r="X100" s="4">
        <f>'[2]Ст-ть '!AH98</f>
        <v>0</v>
      </c>
      <c r="Y100" s="27">
        <f>'[2]Ст-ть '!W98</f>
        <v>0</v>
      </c>
      <c r="Z100" s="4">
        <f>'[2]Ст-ть '!W98*'[2]Ст-ть '!W$6</f>
        <v>0</v>
      </c>
      <c r="AA100" s="26"/>
      <c r="AB100" s="4"/>
      <c r="AC100" s="27">
        <f>'[3]29.12.2023'!CN98</f>
        <v>0</v>
      </c>
      <c r="AD100" s="4">
        <f>'[2]Ст-ть '!AI98</f>
        <v>0</v>
      </c>
      <c r="AE100" s="27">
        <f>'[2]Ст-ть '!X98</f>
        <v>0</v>
      </c>
      <c r="AF100" s="4">
        <f>'[2]Ст-ть '!X98*'[2]Ст-ть '!X$6</f>
        <v>0</v>
      </c>
      <c r="AG100" s="26"/>
      <c r="AH100" s="4"/>
      <c r="AI100" s="27">
        <f>'[4]Ст-ть '!C97+'[4]Ст-ть '!U97</f>
        <v>0</v>
      </c>
      <c r="AJ100" s="10">
        <f>'[4]Ст-ть '!W97</f>
        <v>0</v>
      </c>
      <c r="AK100" s="27">
        <f>'[4]Ст-ть '!N97</f>
        <v>0</v>
      </c>
      <c r="AL100" s="4"/>
      <c r="AM100" s="27">
        <f>'[4]Ст-ть '!S97</f>
        <v>0</v>
      </c>
      <c r="AN100" s="4">
        <f>'[4]Ст-ть '!T97</f>
        <v>0</v>
      </c>
      <c r="AO100" s="27">
        <f>'[4]Ст-ть '!D97+'[4]Ст-ть '!K97+'[4]Ст-ть '!N97+'[4]Ст-ть '!Q97+'[4]Ст-ть '!S97</f>
        <v>0</v>
      </c>
      <c r="AP100" s="4">
        <f>'[4]Ст-ть '!I97+'[4]Ст-ть '!M97+'[4]Ст-ть '!O97+'[4]Ст-ть '!P97+'[4]Ст-ть '!R97+'[4]Ст-ть '!T97</f>
        <v>0</v>
      </c>
      <c r="AQ100" s="27">
        <f>'[4]Ст-ть '!N97</f>
        <v>0</v>
      </c>
      <c r="AR100" s="4">
        <f>'[4]Ст-ть '!O97</f>
        <v>0</v>
      </c>
      <c r="AS100" s="27">
        <f>'[4]Ст-ть '!S97</f>
        <v>0</v>
      </c>
      <c r="AT100" s="27">
        <f>'[4]Ст-ть '!T97</f>
        <v>0</v>
      </c>
      <c r="AU100" s="27">
        <f>'[4]Ст-ть '!U97</f>
        <v>0</v>
      </c>
      <c r="AV100" s="4">
        <f>'[4]Ст-ть '!V97</f>
        <v>0</v>
      </c>
      <c r="AW100" s="26"/>
      <c r="AX100" s="4"/>
    </row>
    <row r="101" spans="1:50" s="3" customFormat="1" ht="30" customHeight="1" x14ac:dyDescent="0.25">
      <c r="A101" s="41">
        <f>1+A99</f>
        <v>79</v>
      </c>
      <c r="B101" s="2" t="s">
        <v>203</v>
      </c>
      <c r="C101" s="23" t="s">
        <v>198</v>
      </c>
      <c r="D101" s="9"/>
      <c r="E101" s="9" t="s">
        <v>39</v>
      </c>
      <c r="F101" s="10">
        <f t="shared" si="18"/>
        <v>242128225.15000001</v>
      </c>
      <c r="G101" s="27"/>
      <c r="H101" s="4"/>
      <c r="I101" s="27"/>
      <c r="J101" s="4"/>
      <c r="K101" s="11">
        <v>37953</v>
      </c>
      <c r="L101" s="11">
        <v>2817</v>
      </c>
      <c r="M101" s="11">
        <v>20562</v>
      </c>
      <c r="N101" s="10">
        <f t="shared" si="17"/>
        <v>61027346.780000001</v>
      </c>
      <c r="O101" s="10">
        <v>14850089.58</v>
      </c>
      <c r="P101" s="10">
        <v>46177257.200000003</v>
      </c>
      <c r="Q101" s="27">
        <f>'[2]Ст-ть '!C99</f>
        <v>2693</v>
      </c>
      <c r="R101" s="10">
        <f t="shared" si="19"/>
        <v>162145801.28</v>
      </c>
      <c r="S101" s="27">
        <f>'[2]Ст-ть '!W99+'[2]Ст-ть '!X99</f>
        <v>1900</v>
      </c>
      <c r="T101" s="10">
        <f>'[2]Ст-ть '!Y99</f>
        <v>151267265</v>
      </c>
      <c r="U101" s="27">
        <f>'[2]Ст-ть '!Z99</f>
        <v>0</v>
      </c>
      <c r="V101" s="10">
        <f>'[2]Ст-ть '!AB99</f>
        <v>0</v>
      </c>
      <c r="W101" s="27">
        <f>'[3]29.12.2023'!AW99</f>
        <v>0</v>
      </c>
      <c r="X101" s="4">
        <f>'[2]Ст-ть '!AH99</f>
        <v>0</v>
      </c>
      <c r="Y101" s="27">
        <f>'[2]Ст-ть '!W99</f>
        <v>0</v>
      </c>
      <c r="Z101" s="4">
        <f>'[2]Ст-ть '!W99*'[2]Ст-ть '!W$6</f>
        <v>0</v>
      </c>
      <c r="AA101" s="26"/>
      <c r="AB101" s="4"/>
      <c r="AC101" s="27">
        <f>'[3]29.12.2023'!CN99</f>
        <v>2693</v>
      </c>
      <c r="AD101" s="4">
        <f>'[2]Ст-ть '!AI99</f>
        <v>162145801.28</v>
      </c>
      <c r="AE101" s="27">
        <f>'[2]Ст-ть '!X99</f>
        <v>1900</v>
      </c>
      <c r="AF101" s="4">
        <f>'[2]Ст-ть '!X99*'[2]Ст-ть '!X$6</f>
        <v>151267265</v>
      </c>
      <c r="AG101" s="26"/>
      <c r="AH101" s="4"/>
      <c r="AI101" s="27">
        <f>'[4]Ст-ть '!C98+'[4]Ст-ть '!U98</f>
        <v>853</v>
      </c>
      <c r="AJ101" s="10">
        <f>'[4]Ст-ть '!W98</f>
        <v>18955077.09</v>
      </c>
      <c r="AK101" s="27">
        <f>'[4]Ст-ть '!N98</f>
        <v>0</v>
      </c>
      <c r="AL101" s="4"/>
      <c r="AM101" s="27">
        <f>'[4]Ст-ть '!S98</f>
        <v>0</v>
      </c>
      <c r="AN101" s="4">
        <f>'[4]Ст-ть '!T98</f>
        <v>0</v>
      </c>
      <c r="AO101" s="27">
        <f>'[4]Ст-ть '!D98+'[4]Ст-ть '!K98+'[4]Ст-ть '!N98+'[4]Ст-ть '!Q98+'[4]Ст-ть '!S98</f>
        <v>853</v>
      </c>
      <c r="AP101" s="4">
        <f>'[4]Ст-ть '!I98+'[4]Ст-ть '!M98+'[4]Ст-ть '!O98+'[4]Ст-ть '!P98+'[4]Ст-ть '!R98+'[4]Ст-ть '!T98</f>
        <v>18955077.09</v>
      </c>
      <c r="AQ101" s="27">
        <f>'[4]Ст-ть '!N98</f>
        <v>0</v>
      </c>
      <c r="AR101" s="4">
        <f>'[4]Ст-ть '!O98</f>
        <v>0</v>
      </c>
      <c r="AS101" s="27">
        <f>'[4]Ст-ть '!S98</f>
        <v>0</v>
      </c>
      <c r="AT101" s="27">
        <f>'[4]Ст-ть '!T98</f>
        <v>0</v>
      </c>
      <c r="AU101" s="27">
        <f>'[4]Ст-ть '!U98</f>
        <v>0</v>
      </c>
      <c r="AV101" s="4">
        <f>'[4]Ст-ть '!V98</f>
        <v>0</v>
      </c>
      <c r="AW101" s="26"/>
      <c r="AX101" s="4"/>
    </row>
    <row r="102" spans="1:50" s="3" customFormat="1" ht="30" customHeight="1" x14ac:dyDescent="0.25">
      <c r="A102" s="41">
        <f>A101+1</f>
        <v>80</v>
      </c>
      <c r="B102" s="2" t="s">
        <v>205</v>
      </c>
      <c r="C102" s="22"/>
      <c r="D102" s="9"/>
      <c r="E102" s="12"/>
      <c r="F102" s="10">
        <f t="shared" si="18"/>
        <v>128436870.43000001</v>
      </c>
      <c r="G102" s="27"/>
      <c r="H102" s="4"/>
      <c r="I102" s="27"/>
      <c r="J102" s="4"/>
      <c r="K102" s="11">
        <v>30519</v>
      </c>
      <c r="L102" s="11">
        <v>4950</v>
      </c>
      <c r="M102" s="11">
        <v>26270</v>
      </c>
      <c r="N102" s="10">
        <f t="shared" si="17"/>
        <v>83240800.950000003</v>
      </c>
      <c r="O102" s="10">
        <v>15891117.619999999</v>
      </c>
      <c r="P102" s="10">
        <v>67349683.329999998</v>
      </c>
      <c r="Q102" s="27">
        <f>'[2]Ст-ть '!C100</f>
        <v>926</v>
      </c>
      <c r="R102" s="10">
        <f t="shared" si="19"/>
        <v>11940280.449999999</v>
      </c>
      <c r="S102" s="27">
        <f>'[2]Ст-ть '!W100+'[2]Ст-ть '!X100</f>
        <v>0</v>
      </c>
      <c r="T102" s="10">
        <f>'[2]Ст-ть '!Y100</f>
        <v>0</v>
      </c>
      <c r="U102" s="27">
        <f>'[2]Ст-ть '!Z100</f>
        <v>0</v>
      </c>
      <c r="V102" s="10">
        <f>'[2]Ст-ть '!AB100</f>
        <v>0</v>
      </c>
      <c r="W102" s="27">
        <f>'[3]29.12.2023'!AW100</f>
        <v>167</v>
      </c>
      <c r="X102" s="4">
        <f>'[2]Ст-ть '!AH100</f>
        <v>2153376.71</v>
      </c>
      <c r="Y102" s="27">
        <f>'[2]Ст-ть '!W100</f>
        <v>0</v>
      </c>
      <c r="Z102" s="4">
        <f>'[2]Ст-ть '!W100*'[2]Ст-ть '!W$6</f>
        <v>0</v>
      </c>
      <c r="AA102" s="26"/>
      <c r="AB102" s="4"/>
      <c r="AC102" s="27">
        <f>'[3]29.12.2023'!CN100</f>
        <v>759</v>
      </c>
      <c r="AD102" s="4">
        <f>'[2]Ст-ть '!AI100</f>
        <v>9786903.7400000002</v>
      </c>
      <c r="AE102" s="27">
        <f>'[2]Ст-ть '!X100</f>
        <v>0</v>
      </c>
      <c r="AF102" s="4">
        <f>'[2]Ст-ть '!X100*'[2]Ст-ть '!X$6</f>
        <v>0</v>
      </c>
      <c r="AG102" s="26"/>
      <c r="AH102" s="4"/>
      <c r="AI102" s="27">
        <f>'[4]Ст-ть '!C99+'[4]Ст-ть '!U99</f>
        <v>1330</v>
      </c>
      <c r="AJ102" s="10">
        <f>'[4]Ст-ть '!W99</f>
        <v>33255789.030000001</v>
      </c>
      <c r="AK102" s="27">
        <f>'[4]Ст-ть '!N99</f>
        <v>0</v>
      </c>
      <c r="AL102" s="4"/>
      <c r="AM102" s="27">
        <f>'[4]Ст-ть '!S99</f>
        <v>0</v>
      </c>
      <c r="AN102" s="4">
        <f>'[4]Ст-ть '!T99</f>
        <v>0</v>
      </c>
      <c r="AO102" s="27">
        <f>'[4]Ст-ть '!D99+'[4]Ст-ть '!K99+'[4]Ст-ть '!N99+'[4]Ст-ть '!Q99+'[4]Ст-ть '!S99</f>
        <v>1330</v>
      </c>
      <c r="AP102" s="4">
        <f>'[4]Ст-ть '!I99+'[4]Ст-ть '!M99+'[4]Ст-ть '!O99+'[4]Ст-ть '!P99+'[4]Ст-ть '!R99+'[4]Ст-ть '!T99</f>
        <v>33255789.030000001</v>
      </c>
      <c r="AQ102" s="27">
        <f>'[4]Ст-ть '!N99</f>
        <v>0</v>
      </c>
      <c r="AR102" s="4">
        <f>'[4]Ст-ть '!O99</f>
        <v>0</v>
      </c>
      <c r="AS102" s="27">
        <f>'[4]Ст-ть '!S99</f>
        <v>0</v>
      </c>
      <c r="AT102" s="27">
        <f>'[4]Ст-ть '!T99</f>
        <v>0</v>
      </c>
      <c r="AU102" s="27">
        <f>'[4]Ст-ть '!U99</f>
        <v>0</v>
      </c>
      <c r="AV102" s="4">
        <f>'[4]Ст-ть '!V99</f>
        <v>0</v>
      </c>
      <c r="AW102" s="26"/>
      <c r="AX102" s="4"/>
    </row>
    <row r="103" spans="1:50" s="3" customFormat="1" ht="30" customHeight="1" x14ac:dyDescent="0.25">
      <c r="A103" s="41">
        <f t="shared" ref="A103:A111" si="21">A102+1</f>
        <v>81</v>
      </c>
      <c r="B103" s="2" t="s">
        <v>273</v>
      </c>
      <c r="C103" s="23" t="s">
        <v>201</v>
      </c>
      <c r="D103" s="9"/>
      <c r="E103" s="9" t="s">
        <v>39</v>
      </c>
      <c r="F103" s="10">
        <f t="shared" si="18"/>
        <v>618135475.59000003</v>
      </c>
      <c r="G103" s="27"/>
      <c r="H103" s="4"/>
      <c r="I103" s="27"/>
      <c r="J103" s="4"/>
      <c r="K103" s="11">
        <v>152429</v>
      </c>
      <c r="L103" s="11">
        <v>23985</v>
      </c>
      <c r="M103" s="11">
        <v>57167</v>
      </c>
      <c r="N103" s="10">
        <f t="shared" si="17"/>
        <v>280555003.25</v>
      </c>
      <c r="O103" s="10">
        <v>67634232.090000004</v>
      </c>
      <c r="P103" s="10">
        <v>212920771.16</v>
      </c>
      <c r="Q103" s="27">
        <f>'[2]Ст-ть '!C101</f>
        <v>2504</v>
      </c>
      <c r="R103" s="10">
        <f t="shared" si="19"/>
        <v>30229140.870000001</v>
      </c>
      <c r="S103" s="27">
        <f>'[2]Ст-ть '!W101+'[2]Ст-ть '!X101</f>
        <v>0</v>
      </c>
      <c r="T103" s="10">
        <f>'[2]Ст-ть '!Y101</f>
        <v>0</v>
      </c>
      <c r="U103" s="27">
        <f>'[2]Ст-ть '!Z101</f>
        <v>0</v>
      </c>
      <c r="V103" s="10">
        <f>'[2]Ст-ть '!AB101</f>
        <v>0</v>
      </c>
      <c r="W103" s="27">
        <f>'[3]29.12.2023'!AW101</f>
        <v>1133</v>
      </c>
      <c r="X103" s="4">
        <f>'[2]Ст-ть '!AH101</f>
        <v>13677961.9</v>
      </c>
      <c r="Y103" s="27">
        <f>'[2]Ст-ть '!W101</f>
        <v>0</v>
      </c>
      <c r="Z103" s="4">
        <f>'[2]Ст-ть '!W101*'[2]Ст-ть '!W$6</f>
        <v>0</v>
      </c>
      <c r="AA103" s="26"/>
      <c r="AB103" s="4"/>
      <c r="AC103" s="27">
        <f>'[3]29.12.2023'!CN101</f>
        <v>1371</v>
      </c>
      <c r="AD103" s="4">
        <f>'[2]Ст-ть '!AI101</f>
        <v>16551178.970000001</v>
      </c>
      <c r="AE103" s="27">
        <f>'[2]Ст-ть '!X101</f>
        <v>0</v>
      </c>
      <c r="AF103" s="4">
        <f>'[2]Ст-ть '!X101*'[2]Ст-ть '!X$6</f>
        <v>0</v>
      </c>
      <c r="AG103" s="26"/>
      <c r="AH103" s="4"/>
      <c r="AI103" s="27">
        <f>'[4]Ст-ть '!C100+'[4]Ст-ть '!U100</f>
        <v>8940</v>
      </c>
      <c r="AJ103" s="10">
        <f>'[4]Ст-ть '!W100</f>
        <v>307351331.47000003</v>
      </c>
      <c r="AK103" s="27">
        <f>'[4]Ст-ть '!N100</f>
        <v>0</v>
      </c>
      <c r="AL103" s="4"/>
      <c r="AM103" s="27">
        <f>'[4]Ст-ть '!S100</f>
        <v>0</v>
      </c>
      <c r="AN103" s="4">
        <f>'[4]Ст-ть '!T100</f>
        <v>0</v>
      </c>
      <c r="AO103" s="27">
        <f>'[4]Ст-ть '!D100+'[4]Ст-ть '!K100+'[4]Ст-ть '!N100+'[4]Ст-ть '!Q100+'[4]Ст-ть '!S100</f>
        <v>8800</v>
      </c>
      <c r="AP103" s="4">
        <f>'[4]Ст-ть '!I100+'[4]Ст-ть '!M100+'[4]Ст-ть '!O100+'[4]Ст-ть '!P100+'[4]Ст-ть '!R100+'[4]Ст-ть '!T100</f>
        <v>287546651.47000003</v>
      </c>
      <c r="AQ103" s="27">
        <f>'[4]Ст-ть '!N100</f>
        <v>0</v>
      </c>
      <c r="AR103" s="4">
        <f>'[4]Ст-ть '!O100</f>
        <v>0</v>
      </c>
      <c r="AS103" s="27">
        <f>'[4]Ст-ть '!S100</f>
        <v>0</v>
      </c>
      <c r="AT103" s="27">
        <f>'[4]Ст-ть '!T100</f>
        <v>0</v>
      </c>
      <c r="AU103" s="27">
        <f>'[4]Ст-ть '!U100</f>
        <v>140</v>
      </c>
      <c r="AV103" s="4">
        <f>'[4]Ст-ть '!V100</f>
        <v>19804680</v>
      </c>
      <c r="AW103" s="26"/>
      <c r="AX103" s="4"/>
    </row>
    <row r="104" spans="1:50" s="3" customFormat="1" ht="30" customHeight="1" x14ac:dyDescent="0.25">
      <c r="A104" s="41">
        <f t="shared" si="21"/>
        <v>82</v>
      </c>
      <c r="B104" s="2" t="s">
        <v>208</v>
      </c>
      <c r="C104" s="22"/>
      <c r="D104" s="9"/>
      <c r="E104" s="9"/>
      <c r="F104" s="10">
        <f t="shared" si="18"/>
        <v>26990033.760000002</v>
      </c>
      <c r="G104" s="27"/>
      <c r="H104" s="4"/>
      <c r="I104" s="27"/>
      <c r="J104" s="4"/>
      <c r="K104" s="11">
        <v>13000</v>
      </c>
      <c r="L104" s="11">
        <v>4858</v>
      </c>
      <c r="M104" s="11">
        <v>12500</v>
      </c>
      <c r="N104" s="10">
        <f t="shared" si="17"/>
        <v>26990033.760000002</v>
      </c>
      <c r="O104" s="10"/>
      <c r="P104" s="10">
        <v>26990033.760000002</v>
      </c>
      <c r="Q104" s="27">
        <f>'[2]Ст-ть '!C102</f>
        <v>0</v>
      </c>
      <c r="R104" s="10">
        <f t="shared" si="19"/>
        <v>0</v>
      </c>
      <c r="S104" s="27">
        <f>'[2]Ст-ть '!W102+'[2]Ст-ть '!X102</f>
        <v>0</v>
      </c>
      <c r="T104" s="10">
        <f>'[2]Ст-ть '!Y102</f>
        <v>0</v>
      </c>
      <c r="U104" s="27">
        <f>'[2]Ст-ть '!Z102</f>
        <v>0</v>
      </c>
      <c r="V104" s="10">
        <f>'[2]Ст-ть '!AB102</f>
        <v>0</v>
      </c>
      <c r="W104" s="27">
        <f>'[3]29.12.2023'!AW102</f>
        <v>0</v>
      </c>
      <c r="X104" s="4">
        <f>'[2]Ст-ть '!AH102</f>
        <v>0</v>
      </c>
      <c r="Y104" s="27">
        <f>'[2]Ст-ть '!W102</f>
        <v>0</v>
      </c>
      <c r="Z104" s="4">
        <f>'[2]Ст-ть '!W102*'[2]Ст-ть '!W$6</f>
        <v>0</v>
      </c>
      <c r="AA104" s="26"/>
      <c r="AB104" s="4"/>
      <c r="AC104" s="27">
        <f>'[3]29.12.2023'!CN102</f>
        <v>0</v>
      </c>
      <c r="AD104" s="4">
        <f>'[2]Ст-ть '!AI102</f>
        <v>0</v>
      </c>
      <c r="AE104" s="27">
        <f>'[2]Ст-ть '!X102</f>
        <v>0</v>
      </c>
      <c r="AF104" s="4">
        <f>'[2]Ст-ть '!X102*'[2]Ст-ть '!X$6</f>
        <v>0</v>
      </c>
      <c r="AG104" s="26"/>
      <c r="AH104" s="4"/>
      <c r="AI104" s="27">
        <f>'[4]Ст-ть '!C101+'[4]Ст-ть '!U101</f>
        <v>0</v>
      </c>
      <c r="AJ104" s="10">
        <f>'[4]Ст-ть '!W101</f>
        <v>0</v>
      </c>
      <c r="AK104" s="27">
        <f>'[4]Ст-ть '!N101</f>
        <v>0</v>
      </c>
      <c r="AL104" s="4"/>
      <c r="AM104" s="27">
        <f>'[4]Ст-ть '!S101</f>
        <v>0</v>
      </c>
      <c r="AN104" s="4">
        <f>'[4]Ст-ть '!T101</f>
        <v>0</v>
      </c>
      <c r="AO104" s="27">
        <f>'[4]Ст-ть '!D101+'[4]Ст-ть '!K101+'[4]Ст-ть '!N101+'[4]Ст-ть '!Q101+'[4]Ст-ть '!S101</f>
        <v>0</v>
      </c>
      <c r="AP104" s="4">
        <f>'[4]Ст-ть '!I101+'[4]Ст-ть '!M101+'[4]Ст-ть '!O101+'[4]Ст-ть '!P101+'[4]Ст-ть '!R101+'[4]Ст-ть '!T101</f>
        <v>0</v>
      </c>
      <c r="AQ104" s="27">
        <f>'[4]Ст-ть '!N101</f>
        <v>0</v>
      </c>
      <c r="AR104" s="4">
        <f>'[4]Ст-ть '!O101</f>
        <v>0</v>
      </c>
      <c r="AS104" s="27">
        <f>'[4]Ст-ть '!S101</f>
        <v>0</v>
      </c>
      <c r="AT104" s="27">
        <f>'[4]Ст-ть '!T101</f>
        <v>0</v>
      </c>
      <c r="AU104" s="27">
        <f>'[4]Ст-ть '!U101</f>
        <v>0</v>
      </c>
      <c r="AV104" s="4">
        <f>'[4]Ст-ть '!V101</f>
        <v>0</v>
      </c>
      <c r="AW104" s="26"/>
      <c r="AX104" s="4"/>
    </row>
    <row r="105" spans="1:50" s="3" customFormat="1" ht="30" customHeight="1" x14ac:dyDescent="0.25">
      <c r="A105" s="41">
        <f t="shared" si="21"/>
        <v>83</v>
      </c>
      <c r="B105" s="2" t="s">
        <v>210</v>
      </c>
      <c r="C105" s="23" t="s">
        <v>204</v>
      </c>
      <c r="D105" s="9"/>
      <c r="E105" s="9" t="s">
        <v>39</v>
      </c>
      <c r="F105" s="10">
        <f t="shared" si="18"/>
        <v>151058654.11000001</v>
      </c>
      <c r="G105" s="27"/>
      <c r="H105" s="4"/>
      <c r="I105" s="27"/>
      <c r="J105" s="4"/>
      <c r="K105" s="11">
        <v>11145</v>
      </c>
      <c r="L105" s="11">
        <v>0</v>
      </c>
      <c r="M105" s="11">
        <v>11005</v>
      </c>
      <c r="N105" s="10">
        <f t="shared" si="17"/>
        <v>17168082.609999999</v>
      </c>
      <c r="O105" s="10"/>
      <c r="P105" s="10">
        <v>17168082.609999999</v>
      </c>
      <c r="Q105" s="27">
        <f>'[2]Ст-ть '!C103</f>
        <v>1422</v>
      </c>
      <c r="R105" s="10">
        <f t="shared" si="19"/>
        <v>18094376.02</v>
      </c>
      <c r="S105" s="27">
        <f>'[2]Ст-ть '!W103+'[2]Ст-ть '!X103</f>
        <v>0</v>
      </c>
      <c r="T105" s="10">
        <f>'[2]Ст-ть '!Y103</f>
        <v>0</v>
      </c>
      <c r="U105" s="27">
        <f>'[2]Ст-ть '!Z103</f>
        <v>0</v>
      </c>
      <c r="V105" s="10">
        <f>'[2]Ст-ть '!AB103</f>
        <v>0</v>
      </c>
      <c r="W105" s="27">
        <f>'[3]29.12.2023'!AW103</f>
        <v>134</v>
      </c>
      <c r="X105" s="4">
        <f>'[2]Ст-ть '!AH103</f>
        <v>1705095.91</v>
      </c>
      <c r="Y105" s="27">
        <f>'[2]Ст-ть '!W103</f>
        <v>0</v>
      </c>
      <c r="Z105" s="4">
        <f>'[2]Ст-ть '!W103*'[2]Ст-ть '!W$6</f>
        <v>0</v>
      </c>
      <c r="AA105" s="26"/>
      <c r="AB105" s="4"/>
      <c r="AC105" s="27">
        <f>'[3]29.12.2023'!CN103</f>
        <v>1288</v>
      </c>
      <c r="AD105" s="4">
        <f>'[2]Ст-ть '!AI103</f>
        <v>16389280.109999999</v>
      </c>
      <c r="AE105" s="27">
        <f>'[2]Ст-ть '!X103</f>
        <v>0</v>
      </c>
      <c r="AF105" s="4">
        <f>'[2]Ст-ть '!X103*'[2]Ст-ть '!X$6</f>
        <v>0</v>
      </c>
      <c r="AG105" s="26"/>
      <c r="AH105" s="4"/>
      <c r="AI105" s="27">
        <f>'[4]Ст-ть '!C102+'[4]Ст-ть '!U102</f>
        <v>4344</v>
      </c>
      <c r="AJ105" s="10">
        <f>'[4]Ст-ть '!W102</f>
        <v>115796195.48</v>
      </c>
      <c r="AK105" s="27">
        <f>'[4]Ст-ть '!N102</f>
        <v>0</v>
      </c>
      <c r="AL105" s="4"/>
      <c r="AM105" s="27">
        <f>'[4]Ст-ть '!S102</f>
        <v>0</v>
      </c>
      <c r="AN105" s="4">
        <f>'[4]Ст-ть '!T102</f>
        <v>0</v>
      </c>
      <c r="AO105" s="27">
        <f>'[4]Ст-ть '!D102+'[4]Ст-ть '!K102+'[4]Ст-ть '!N102+'[4]Ст-ть '!Q102+'[4]Ст-ть '!S102</f>
        <v>4344</v>
      </c>
      <c r="AP105" s="4">
        <f>'[4]Ст-ть '!I102+'[4]Ст-ть '!M102+'[4]Ст-ть '!O102+'[4]Ст-ть '!P102+'[4]Ст-ть '!R102+'[4]Ст-ть '!T102</f>
        <v>115796195.48</v>
      </c>
      <c r="AQ105" s="27">
        <f>'[4]Ст-ть '!N102</f>
        <v>0</v>
      </c>
      <c r="AR105" s="4">
        <f>'[4]Ст-ть '!O102</f>
        <v>0</v>
      </c>
      <c r="AS105" s="27">
        <f>'[4]Ст-ть '!S102</f>
        <v>0</v>
      </c>
      <c r="AT105" s="27">
        <f>'[4]Ст-ть '!T102</f>
        <v>0</v>
      </c>
      <c r="AU105" s="27">
        <f>'[4]Ст-ть '!U102</f>
        <v>0</v>
      </c>
      <c r="AV105" s="4">
        <f>'[4]Ст-ть '!V102</f>
        <v>0</v>
      </c>
      <c r="AW105" s="26"/>
      <c r="AX105" s="4"/>
    </row>
    <row r="106" spans="1:50" s="3" customFormat="1" ht="30" customHeight="1" x14ac:dyDescent="0.25">
      <c r="A106" s="41">
        <f t="shared" si="21"/>
        <v>84</v>
      </c>
      <c r="B106" s="2" t="s">
        <v>285</v>
      </c>
      <c r="C106" s="23" t="s">
        <v>206</v>
      </c>
      <c r="D106" s="9"/>
      <c r="E106" s="9" t="s">
        <v>39</v>
      </c>
      <c r="F106" s="10">
        <f t="shared" si="18"/>
        <v>229071309.02000001</v>
      </c>
      <c r="G106" s="27"/>
      <c r="H106" s="4"/>
      <c r="I106" s="27"/>
      <c r="J106" s="4"/>
      <c r="K106" s="11">
        <v>133313</v>
      </c>
      <c r="L106" s="11">
        <v>12962</v>
      </c>
      <c r="M106" s="11">
        <v>63450</v>
      </c>
      <c r="N106" s="10">
        <f t="shared" si="17"/>
        <v>144860676.27000001</v>
      </c>
      <c r="O106" s="10">
        <v>65288136.100000001</v>
      </c>
      <c r="P106" s="10">
        <v>79572540.170000002</v>
      </c>
      <c r="Q106" s="27">
        <f>'[2]Ст-ть '!C104</f>
        <v>1221</v>
      </c>
      <c r="R106" s="10">
        <f t="shared" si="19"/>
        <v>19777046.84</v>
      </c>
      <c r="S106" s="27">
        <f>'[2]Ст-ть '!W104+'[2]Ст-ть '!X104</f>
        <v>0</v>
      </c>
      <c r="T106" s="10">
        <f>'[2]Ст-ть '!Y104</f>
        <v>0</v>
      </c>
      <c r="U106" s="27">
        <f>'[2]Ст-ть '!Z104</f>
        <v>0</v>
      </c>
      <c r="V106" s="10">
        <f>'[2]Ст-ть '!AB104</f>
        <v>0</v>
      </c>
      <c r="W106" s="27">
        <f>'[3]29.12.2023'!AW104</f>
        <v>0</v>
      </c>
      <c r="X106" s="4">
        <f>'[2]Ст-ть '!AH104</f>
        <v>0</v>
      </c>
      <c r="Y106" s="27">
        <f>'[2]Ст-ть '!W104</f>
        <v>0</v>
      </c>
      <c r="Z106" s="4">
        <f>'[2]Ст-ть '!W104*'[2]Ст-ть '!W$6</f>
        <v>0</v>
      </c>
      <c r="AA106" s="26"/>
      <c r="AB106" s="4"/>
      <c r="AC106" s="27">
        <f>'[3]29.12.2023'!CN104</f>
        <v>1221</v>
      </c>
      <c r="AD106" s="4">
        <f>'[2]Ст-ть '!AI104</f>
        <v>19777046.84</v>
      </c>
      <c r="AE106" s="27">
        <f>'[2]Ст-ть '!X104</f>
        <v>0</v>
      </c>
      <c r="AF106" s="4">
        <f>'[2]Ст-ть '!X104*'[2]Ст-ть '!X$6</f>
        <v>0</v>
      </c>
      <c r="AG106" s="26"/>
      <c r="AH106" s="4"/>
      <c r="AI106" s="27">
        <f>'[4]Ст-ть '!C103+'[4]Ст-ть '!U103</f>
        <v>2827</v>
      </c>
      <c r="AJ106" s="10">
        <f>'[4]Ст-ть '!W103</f>
        <v>64433585.909999996</v>
      </c>
      <c r="AK106" s="27">
        <f>'[4]Ст-ть '!N103</f>
        <v>0</v>
      </c>
      <c r="AL106" s="4"/>
      <c r="AM106" s="27">
        <f>'[4]Ст-ть '!S103</f>
        <v>0</v>
      </c>
      <c r="AN106" s="4">
        <f>'[4]Ст-ть '!T103</f>
        <v>0</v>
      </c>
      <c r="AO106" s="27">
        <f>'[4]Ст-ть '!D103+'[4]Ст-ть '!K103+'[4]Ст-ть '!N103+'[4]Ст-ть '!Q103+'[4]Ст-ть '!S103</f>
        <v>2827</v>
      </c>
      <c r="AP106" s="4">
        <f>'[4]Ст-ть '!I103+'[4]Ст-ть '!M103+'[4]Ст-ть '!O103+'[4]Ст-ть '!P103+'[4]Ст-ть '!R103+'[4]Ст-ть '!T103</f>
        <v>64433585.909999996</v>
      </c>
      <c r="AQ106" s="27">
        <f>'[4]Ст-ть '!N103</f>
        <v>0</v>
      </c>
      <c r="AR106" s="4">
        <f>'[4]Ст-ть '!O103</f>
        <v>0</v>
      </c>
      <c r="AS106" s="27">
        <f>'[4]Ст-ть '!S103</f>
        <v>0</v>
      </c>
      <c r="AT106" s="27">
        <f>'[4]Ст-ть '!T103</f>
        <v>0</v>
      </c>
      <c r="AU106" s="27">
        <f>'[4]Ст-ть '!U103</f>
        <v>0</v>
      </c>
      <c r="AV106" s="4">
        <f>'[4]Ст-ть '!V103</f>
        <v>0</v>
      </c>
      <c r="AW106" s="26"/>
      <c r="AX106" s="4"/>
    </row>
    <row r="107" spans="1:50" s="3" customFormat="1" ht="30" customHeight="1" x14ac:dyDescent="0.25">
      <c r="A107" s="41">
        <f t="shared" si="21"/>
        <v>85</v>
      </c>
      <c r="B107" s="2" t="s">
        <v>213</v>
      </c>
      <c r="C107" s="23" t="s">
        <v>207</v>
      </c>
      <c r="D107" s="9"/>
      <c r="E107" s="9" t="s">
        <v>39</v>
      </c>
      <c r="F107" s="10">
        <f t="shared" si="18"/>
        <v>182336493.16</v>
      </c>
      <c r="G107" s="27">
        <v>40671</v>
      </c>
      <c r="H107" s="4">
        <v>182336493.16</v>
      </c>
      <c r="I107" s="27">
        <v>85</v>
      </c>
      <c r="J107" s="4">
        <v>4598245</v>
      </c>
      <c r="K107" s="11">
        <v>0</v>
      </c>
      <c r="L107" s="11">
        <v>0</v>
      </c>
      <c r="M107" s="11">
        <v>0</v>
      </c>
      <c r="N107" s="10">
        <f t="shared" ref="N107:N138" si="22">O107+P107</f>
        <v>0</v>
      </c>
      <c r="O107" s="10"/>
      <c r="P107" s="10">
        <v>0</v>
      </c>
      <c r="Q107" s="27">
        <f>'[2]Ст-ть '!C105</f>
        <v>0</v>
      </c>
      <c r="R107" s="10">
        <f t="shared" si="19"/>
        <v>0</v>
      </c>
      <c r="S107" s="27">
        <f>'[2]Ст-ть '!W105+'[2]Ст-ть '!X105</f>
        <v>0</v>
      </c>
      <c r="T107" s="10">
        <f>'[2]Ст-ть '!Y105</f>
        <v>0</v>
      </c>
      <c r="U107" s="27">
        <f>'[2]Ст-ть '!Z105</f>
        <v>0</v>
      </c>
      <c r="V107" s="10">
        <f>'[2]Ст-ть '!AB105</f>
        <v>0</v>
      </c>
      <c r="W107" s="27">
        <f>'[3]29.12.2023'!AW105</f>
        <v>0</v>
      </c>
      <c r="X107" s="4">
        <f>'[2]Ст-ть '!AH105</f>
        <v>0</v>
      </c>
      <c r="Y107" s="27">
        <f>'[2]Ст-ть '!W105</f>
        <v>0</v>
      </c>
      <c r="Z107" s="4">
        <f>'[2]Ст-ть '!W105*'[2]Ст-ть '!W$6</f>
        <v>0</v>
      </c>
      <c r="AA107" s="26"/>
      <c r="AB107" s="4"/>
      <c r="AC107" s="27">
        <f>'[3]29.12.2023'!CN105</f>
        <v>0</v>
      </c>
      <c r="AD107" s="4">
        <f>'[2]Ст-ть '!AI105</f>
        <v>0</v>
      </c>
      <c r="AE107" s="27">
        <f>'[2]Ст-ть '!X105</f>
        <v>0</v>
      </c>
      <c r="AF107" s="4">
        <f>'[2]Ст-ть '!X105*'[2]Ст-ть '!X$6</f>
        <v>0</v>
      </c>
      <c r="AG107" s="26"/>
      <c r="AH107" s="4"/>
      <c r="AI107" s="27">
        <f>'[4]Ст-ть '!C104+'[4]Ст-ть '!U104</f>
        <v>0</v>
      </c>
      <c r="AJ107" s="10">
        <f>'[4]Ст-ть '!W104</f>
        <v>0</v>
      </c>
      <c r="AK107" s="27">
        <f>'[4]Ст-ть '!N104</f>
        <v>0</v>
      </c>
      <c r="AL107" s="4"/>
      <c r="AM107" s="27">
        <f>'[4]Ст-ть '!S104</f>
        <v>0</v>
      </c>
      <c r="AN107" s="4">
        <f>'[4]Ст-ть '!T104</f>
        <v>0</v>
      </c>
      <c r="AO107" s="27">
        <f>'[4]Ст-ть '!D104+'[4]Ст-ть '!K104+'[4]Ст-ть '!N104+'[4]Ст-ть '!Q104+'[4]Ст-ть '!S104</f>
        <v>0</v>
      </c>
      <c r="AP107" s="4">
        <f>'[4]Ст-ть '!I104+'[4]Ст-ть '!M104+'[4]Ст-ть '!O104+'[4]Ст-ть '!P104+'[4]Ст-ть '!R104+'[4]Ст-ть '!T104</f>
        <v>0</v>
      </c>
      <c r="AQ107" s="27">
        <f>'[4]Ст-ть '!N104</f>
        <v>0</v>
      </c>
      <c r="AR107" s="4">
        <f>'[4]Ст-ть '!O104</f>
        <v>0</v>
      </c>
      <c r="AS107" s="27">
        <f>'[4]Ст-ть '!S104</f>
        <v>0</v>
      </c>
      <c r="AT107" s="27">
        <f>'[4]Ст-ть '!T104</f>
        <v>0</v>
      </c>
      <c r="AU107" s="27">
        <f>'[4]Ст-ть '!U104</f>
        <v>0</v>
      </c>
      <c r="AV107" s="4">
        <f>'[4]Ст-ть '!V104</f>
        <v>0</v>
      </c>
      <c r="AW107" s="26"/>
      <c r="AX107" s="4"/>
    </row>
    <row r="108" spans="1:50" s="3" customFormat="1" ht="30" customHeight="1" x14ac:dyDescent="0.25">
      <c r="A108" s="41">
        <f>A107+1</f>
        <v>86</v>
      </c>
      <c r="B108" s="2" t="s">
        <v>215</v>
      </c>
      <c r="C108" s="23" t="s">
        <v>209</v>
      </c>
      <c r="D108" s="9"/>
      <c r="E108" s="9" t="s">
        <v>39</v>
      </c>
      <c r="F108" s="10">
        <f t="shared" si="18"/>
        <v>643265194.47000003</v>
      </c>
      <c r="G108" s="27"/>
      <c r="H108" s="4"/>
      <c r="I108" s="27"/>
      <c r="J108" s="4"/>
      <c r="K108" s="11">
        <v>123188</v>
      </c>
      <c r="L108" s="11">
        <v>21026</v>
      </c>
      <c r="M108" s="11">
        <v>109857</v>
      </c>
      <c r="N108" s="10">
        <f t="shared" si="22"/>
        <v>263752004.58000001</v>
      </c>
      <c r="O108" s="10">
        <v>63983078.399999999</v>
      </c>
      <c r="P108" s="10">
        <v>199768926.18000001</v>
      </c>
      <c r="Q108" s="27">
        <v>6947</v>
      </c>
      <c r="R108" s="10">
        <f>X108+AD108</f>
        <v>126581199.91</v>
      </c>
      <c r="S108" s="27">
        <f>'[2]Ст-ть '!W106+'[2]Ст-ть '!X106</f>
        <v>0</v>
      </c>
      <c r="T108" s="10">
        <f>'[2]Ст-ть '!Y106</f>
        <v>0</v>
      </c>
      <c r="U108" s="27">
        <f>'[2]Ст-ть '!Z106</f>
        <v>3430</v>
      </c>
      <c r="V108" s="10">
        <f>'[2]Ст-ть '!AB106</f>
        <v>86901485.299999997</v>
      </c>
      <c r="W108" s="27">
        <f>'[3]29.12.2023'!AW106+881</f>
        <v>4641</v>
      </c>
      <c r="X108" s="4">
        <f>'[2]Ст-ть '!AH106</f>
        <v>100564304.29000001</v>
      </c>
      <c r="Y108" s="27">
        <f>'[2]Ст-ть '!W106</f>
        <v>0</v>
      </c>
      <c r="Z108" s="4">
        <f>'[2]Ст-ть '!W106*'[2]Ст-ть '!W$6</f>
        <v>0</v>
      </c>
      <c r="AA108" s="26">
        <v>3430</v>
      </c>
      <c r="AB108" s="10">
        <v>86901485.299999997</v>
      </c>
      <c r="AC108" s="27">
        <f>'[3]29.12.2023'!CN106</f>
        <v>2306</v>
      </c>
      <c r="AD108" s="4">
        <f>'[2]Ст-ть '!AI106</f>
        <v>26016895.620000001</v>
      </c>
      <c r="AE108" s="27">
        <f>'[2]Ст-ть '!X106</f>
        <v>0</v>
      </c>
      <c r="AF108" s="4">
        <f>'[2]Ст-ть '!X106*'[2]Ст-ть '!X$6</f>
        <v>0</v>
      </c>
      <c r="AG108" s="26"/>
      <c r="AH108" s="4"/>
      <c r="AI108" s="27">
        <f>'[4]Ст-ть '!C105+'[4]Ст-ть '!U105</f>
        <v>6414</v>
      </c>
      <c r="AJ108" s="10">
        <f>'[4]Ст-ть '!W105</f>
        <v>252931989.97999999</v>
      </c>
      <c r="AK108" s="27">
        <f>'[4]Ст-ть '!N105</f>
        <v>0</v>
      </c>
      <c r="AL108" s="4"/>
      <c r="AM108" s="27">
        <f>'[4]Ст-ть '!S105</f>
        <v>3172</v>
      </c>
      <c r="AN108" s="4">
        <f>'[4]Ст-ть '!T105</f>
        <v>147430214.36000001</v>
      </c>
      <c r="AO108" s="27">
        <f>'[4]Ст-ть '!D105+'[4]Ст-ть '!K105+'[4]Ст-ть '!N105+'[4]Ст-ть '!Q105+'[4]Ст-ть '!S105</f>
        <v>6311</v>
      </c>
      <c r="AP108" s="4">
        <f>'[4]Ст-ть '!I105+'[4]Ст-ть '!M105+'[4]Ст-ть '!O105+'[4]Ст-ть '!P105+'[4]Ст-ть '!R105+'[4]Ст-ть '!T105</f>
        <v>234454158.97999999</v>
      </c>
      <c r="AQ108" s="27">
        <f>'[4]Ст-ть '!N105</f>
        <v>0</v>
      </c>
      <c r="AR108" s="4">
        <f>'[4]Ст-ть '!O105</f>
        <v>0</v>
      </c>
      <c r="AS108" s="27">
        <f>'[4]Ст-ть '!S105</f>
        <v>3172</v>
      </c>
      <c r="AT108" s="4">
        <f>'[4]Ст-ть '!T105</f>
        <v>147430214.36000001</v>
      </c>
      <c r="AU108" s="27">
        <f>'[4]Ст-ть '!U105</f>
        <v>103</v>
      </c>
      <c r="AV108" s="4">
        <f>'[4]Ст-ть '!V105</f>
        <v>18477831</v>
      </c>
      <c r="AW108" s="26"/>
      <c r="AX108" s="4"/>
    </row>
    <row r="109" spans="1:50" s="3" customFormat="1" ht="30" customHeight="1" x14ac:dyDescent="0.25">
      <c r="A109" s="41">
        <f t="shared" si="21"/>
        <v>87</v>
      </c>
      <c r="B109" s="2" t="s">
        <v>217</v>
      </c>
      <c r="C109" s="23" t="s">
        <v>211</v>
      </c>
      <c r="D109" s="9"/>
      <c r="E109" s="9" t="s">
        <v>39</v>
      </c>
      <c r="F109" s="10">
        <f t="shared" si="18"/>
        <v>6970646.6699999999</v>
      </c>
      <c r="G109" s="27"/>
      <c r="H109" s="4"/>
      <c r="I109" s="27"/>
      <c r="J109" s="4"/>
      <c r="K109" s="11">
        <v>2547</v>
      </c>
      <c r="L109" s="11">
        <v>0</v>
      </c>
      <c r="M109" s="11">
        <v>5412</v>
      </c>
      <c r="N109" s="10">
        <f t="shared" si="22"/>
        <v>6194324.4900000002</v>
      </c>
      <c r="O109" s="10"/>
      <c r="P109" s="10">
        <v>6194324.4900000002</v>
      </c>
      <c r="Q109" s="27">
        <f>'[2]Ст-ть '!C107</f>
        <v>72</v>
      </c>
      <c r="R109" s="10">
        <f t="shared" si="19"/>
        <v>776322.18</v>
      </c>
      <c r="S109" s="27">
        <f>'[2]Ст-ть '!W107+'[2]Ст-ть '!X107</f>
        <v>0</v>
      </c>
      <c r="T109" s="10">
        <f>'[2]Ст-ть '!Y107</f>
        <v>0</v>
      </c>
      <c r="U109" s="27">
        <f>'[2]Ст-ть '!Z107</f>
        <v>0</v>
      </c>
      <c r="V109" s="10">
        <f>'[2]Ст-ть '!AB107</f>
        <v>0</v>
      </c>
      <c r="W109" s="27">
        <f>'[3]29.12.2023'!AW107</f>
        <v>72</v>
      </c>
      <c r="X109" s="4">
        <f>'[2]Ст-ть '!AH107</f>
        <v>776322.18</v>
      </c>
      <c r="Y109" s="27">
        <f>'[2]Ст-ть '!W107</f>
        <v>0</v>
      </c>
      <c r="Z109" s="4">
        <f>'[2]Ст-ть '!W107*'[2]Ст-ть '!W$6</f>
        <v>0</v>
      </c>
      <c r="AA109" s="26"/>
      <c r="AB109" s="4"/>
      <c r="AC109" s="27">
        <f>'[3]29.12.2023'!CN107</f>
        <v>0</v>
      </c>
      <c r="AD109" s="4">
        <f>'[2]Ст-ть '!AI107</f>
        <v>0</v>
      </c>
      <c r="AE109" s="27">
        <f>'[2]Ст-ть '!X107</f>
        <v>0</v>
      </c>
      <c r="AF109" s="4">
        <f>'[2]Ст-ть '!X107*'[2]Ст-ть '!X$6</f>
        <v>0</v>
      </c>
      <c r="AG109" s="26"/>
      <c r="AH109" s="4"/>
      <c r="AI109" s="27">
        <f>'[4]Ст-ть '!C106+'[4]Ст-ть '!U106</f>
        <v>0</v>
      </c>
      <c r="AJ109" s="10">
        <f>'[4]Ст-ть '!W106</f>
        <v>0</v>
      </c>
      <c r="AK109" s="27">
        <f>'[4]Ст-ть '!N106</f>
        <v>0</v>
      </c>
      <c r="AL109" s="4"/>
      <c r="AM109" s="27">
        <f>'[4]Ст-ть '!S106</f>
        <v>0</v>
      </c>
      <c r="AN109" s="4">
        <f>'[4]Ст-ть '!T106</f>
        <v>0</v>
      </c>
      <c r="AO109" s="27">
        <f>'[4]Ст-ть '!D106+'[4]Ст-ть '!K106+'[4]Ст-ть '!N106+'[4]Ст-ть '!Q106+'[4]Ст-ть '!S106</f>
        <v>0</v>
      </c>
      <c r="AP109" s="4">
        <f>'[4]Ст-ть '!I106+'[4]Ст-ть '!M106+'[4]Ст-ть '!O106+'[4]Ст-ть '!P106+'[4]Ст-ть '!R106+'[4]Ст-ть '!T106</f>
        <v>0</v>
      </c>
      <c r="AQ109" s="27">
        <f>'[4]Ст-ть '!N106</f>
        <v>0</v>
      </c>
      <c r="AR109" s="4">
        <f>'[4]Ст-ть '!O106</f>
        <v>0</v>
      </c>
      <c r="AS109" s="27">
        <f>'[4]Ст-ть '!S106</f>
        <v>0</v>
      </c>
      <c r="AT109" s="27">
        <f>'[4]Ст-ть '!T106</f>
        <v>0</v>
      </c>
      <c r="AU109" s="27">
        <f>'[4]Ст-ть '!U106</f>
        <v>0</v>
      </c>
      <c r="AV109" s="4">
        <f>'[4]Ст-ть '!V106</f>
        <v>0</v>
      </c>
      <c r="AW109" s="26"/>
      <c r="AX109" s="4"/>
    </row>
    <row r="110" spans="1:50" s="3" customFormat="1" ht="30" customHeight="1" x14ac:dyDescent="0.25">
      <c r="A110" s="41">
        <f>A109+1</f>
        <v>88</v>
      </c>
      <c r="B110" s="2" t="s">
        <v>220</v>
      </c>
      <c r="C110" s="23" t="s">
        <v>212</v>
      </c>
      <c r="D110" s="9"/>
      <c r="E110" s="9" t="s">
        <v>39</v>
      </c>
      <c r="F110" s="10">
        <f t="shared" si="18"/>
        <v>11465618.49</v>
      </c>
      <c r="G110" s="27"/>
      <c r="H110" s="4"/>
      <c r="I110" s="27"/>
      <c r="J110" s="4"/>
      <c r="K110" s="11">
        <v>0</v>
      </c>
      <c r="L110" s="11">
        <v>0</v>
      </c>
      <c r="M110" s="11">
        <v>0</v>
      </c>
      <c r="N110" s="10">
        <f t="shared" si="22"/>
        <v>10427137.58</v>
      </c>
      <c r="O110" s="10"/>
      <c r="P110" s="10">
        <v>10427137.58</v>
      </c>
      <c r="Q110" s="27">
        <f>'[2]Ст-ть '!C108</f>
        <v>25</v>
      </c>
      <c r="R110" s="10">
        <f t="shared" si="19"/>
        <v>1038480.91</v>
      </c>
      <c r="S110" s="27">
        <f>'[2]Ст-ть '!W108+'[2]Ст-ть '!X108</f>
        <v>0</v>
      </c>
      <c r="T110" s="10">
        <f>'[2]Ст-ть '!Y108</f>
        <v>0</v>
      </c>
      <c r="U110" s="27">
        <f>'[2]Ст-ть '!Z108</f>
        <v>0</v>
      </c>
      <c r="V110" s="10">
        <f>'[2]Ст-ть '!AB108</f>
        <v>0</v>
      </c>
      <c r="W110" s="27">
        <f>'[3]29.12.2023'!AW108</f>
        <v>25</v>
      </c>
      <c r="X110" s="4">
        <f>'[2]Ст-ть '!AH108</f>
        <v>1038480.91</v>
      </c>
      <c r="Y110" s="27">
        <f>'[2]Ст-ть '!W108</f>
        <v>0</v>
      </c>
      <c r="Z110" s="4">
        <f>'[2]Ст-ть '!W108*'[2]Ст-ть '!W$6</f>
        <v>0</v>
      </c>
      <c r="AA110" s="26"/>
      <c r="AB110" s="4"/>
      <c r="AC110" s="27">
        <f>'[3]29.12.2023'!CN108</f>
        <v>0</v>
      </c>
      <c r="AD110" s="4">
        <f>'[2]Ст-ть '!AI108</f>
        <v>0</v>
      </c>
      <c r="AE110" s="27">
        <f>'[2]Ст-ть '!X108</f>
        <v>0</v>
      </c>
      <c r="AF110" s="4">
        <f>'[2]Ст-ть '!X108*'[2]Ст-ть '!X$6</f>
        <v>0</v>
      </c>
      <c r="AG110" s="26"/>
      <c r="AH110" s="4"/>
      <c r="AI110" s="27">
        <f>'[4]Ст-ть '!C107+'[4]Ст-ть '!U107</f>
        <v>0</v>
      </c>
      <c r="AJ110" s="10">
        <f>'[4]Ст-ть '!W107</f>
        <v>0</v>
      </c>
      <c r="AK110" s="27">
        <f>'[4]Ст-ть '!N107</f>
        <v>0</v>
      </c>
      <c r="AL110" s="4"/>
      <c r="AM110" s="27">
        <f>'[4]Ст-ть '!S107</f>
        <v>0</v>
      </c>
      <c r="AN110" s="4">
        <f>'[4]Ст-ть '!T107</f>
        <v>0</v>
      </c>
      <c r="AO110" s="27">
        <f>'[4]Ст-ть '!D107+'[4]Ст-ть '!K107+'[4]Ст-ть '!N107+'[4]Ст-ть '!Q107+'[4]Ст-ть '!S107</f>
        <v>0</v>
      </c>
      <c r="AP110" s="4">
        <f>'[4]Ст-ть '!I107+'[4]Ст-ть '!M107+'[4]Ст-ть '!O107+'[4]Ст-ть '!P107+'[4]Ст-ть '!R107+'[4]Ст-ть '!T107</f>
        <v>0</v>
      </c>
      <c r="AQ110" s="27">
        <f>'[4]Ст-ть '!N107</f>
        <v>0</v>
      </c>
      <c r="AR110" s="4">
        <f>'[4]Ст-ть '!O107</f>
        <v>0</v>
      </c>
      <c r="AS110" s="27">
        <f>'[4]Ст-ть '!S107</f>
        <v>0</v>
      </c>
      <c r="AT110" s="27">
        <f>'[4]Ст-ть '!T107</f>
        <v>0</v>
      </c>
      <c r="AU110" s="27">
        <f>'[4]Ст-ть '!U107</f>
        <v>0</v>
      </c>
      <c r="AV110" s="4">
        <f>'[4]Ст-ть '!V107</f>
        <v>0</v>
      </c>
      <c r="AW110" s="26"/>
      <c r="AX110" s="4"/>
    </row>
    <row r="111" spans="1:50" s="3" customFormat="1" x14ac:dyDescent="0.25">
      <c r="A111" s="41">
        <f t="shared" si="21"/>
        <v>89</v>
      </c>
      <c r="B111" s="2" t="s">
        <v>222</v>
      </c>
      <c r="C111" s="23" t="s">
        <v>214</v>
      </c>
      <c r="D111" s="9"/>
      <c r="E111" s="9" t="s">
        <v>39</v>
      </c>
      <c r="F111" s="10">
        <f t="shared" si="18"/>
        <v>859577.38</v>
      </c>
      <c r="G111" s="27"/>
      <c r="H111" s="4"/>
      <c r="I111" s="27"/>
      <c r="J111" s="4"/>
      <c r="K111" s="11">
        <v>965</v>
      </c>
      <c r="L111" s="11">
        <v>0</v>
      </c>
      <c r="M111" s="11">
        <v>241</v>
      </c>
      <c r="N111" s="10">
        <f t="shared" si="22"/>
        <v>859577.38</v>
      </c>
      <c r="O111" s="10"/>
      <c r="P111" s="10">
        <v>859577.38</v>
      </c>
      <c r="Q111" s="27">
        <f>'[2]Ст-ть '!C109</f>
        <v>0</v>
      </c>
      <c r="R111" s="10">
        <f t="shared" si="19"/>
        <v>0</v>
      </c>
      <c r="S111" s="27">
        <f>'[2]Ст-ть '!W109+'[2]Ст-ть '!X109</f>
        <v>0</v>
      </c>
      <c r="T111" s="10">
        <f>'[2]Ст-ть '!Y109</f>
        <v>0</v>
      </c>
      <c r="U111" s="27">
        <f>'[2]Ст-ть '!Z109</f>
        <v>0</v>
      </c>
      <c r="V111" s="10">
        <f>'[2]Ст-ть '!AB109</f>
        <v>0</v>
      </c>
      <c r="W111" s="27">
        <f>'[3]29.12.2023'!AW109</f>
        <v>0</v>
      </c>
      <c r="X111" s="4">
        <f>'[2]Ст-ть '!AH109</f>
        <v>0</v>
      </c>
      <c r="Y111" s="27">
        <f>'[2]Ст-ть '!W109</f>
        <v>0</v>
      </c>
      <c r="Z111" s="4">
        <f>'[2]Ст-ть '!W109*'[2]Ст-ть '!W$6</f>
        <v>0</v>
      </c>
      <c r="AA111" s="26"/>
      <c r="AB111" s="4"/>
      <c r="AC111" s="27">
        <f>'[3]29.12.2023'!CN109</f>
        <v>0</v>
      </c>
      <c r="AD111" s="4">
        <f>'[2]Ст-ть '!AI109</f>
        <v>0</v>
      </c>
      <c r="AE111" s="27">
        <f>'[2]Ст-ть '!X109</f>
        <v>0</v>
      </c>
      <c r="AF111" s="4">
        <f>'[2]Ст-ть '!X109*'[2]Ст-ть '!X$6</f>
        <v>0</v>
      </c>
      <c r="AG111" s="26"/>
      <c r="AH111" s="4"/>
      <c r="AI111" s="27">
        <f>'[4]Ст-ть '!C108+'[4]Ст-ть '!U108</f>
        <v>0</v>
      </c>
      <c r="AJ111" s="10">
        <f>'[4]Ст-ть '!W108</f>
        <v>0</v>
      </c>
      <c r="AK111" s="27">
        <f>'[4]Ст-ть '!N108</f>
        <v>0</v>
      </c>
      <c r="AL111" s="4"/>
      <c r="AM111" s="27">
        <f>'[4]Ст-ть '!S108</f>
        <v>0</v>
      </c>
      <c r="AN111" s="4">
        <f>'[4]Ст-ть '!T108</f>
        <v>0</v>
      </c>
      <c r="AO111" s="27">
        <f>'[4]Ст-ть '!D108+'[4]Ст-ть '!K108+'[4]Ст-ть '!N108+'[4]Ст-ть '!Q108+'[4]Ст-ть '!S108</f>
        <v>0</v>
      </c>
      <c r="AP111" s="4">
        <f>'[4]Ст-ть '!I108+'[4]Ст-ть '!M108+'[4]Ст-ть '!O108+'[4]Ст-ть '!P108+'[4]Ст-ть '!R108+'[4]Ст-ть '!T108</f>
        <v>0</v>
      </c>
      <c r="AQ111" s="27">
        <f>'[4]Ст-ть '!N108</f>
        <v>0</v>
      </c>
      <c r="AR111" s="4">
        <f>'[4]Ст-ть '!O108</f>
        <v>0</v>
      </c>
      <c r="AS111" s="27">
        <f>'[4]Ст-ть '!S108</f>
        <v>0</v>
      </c>
      <c r="AT111" s="27">
        <f>'[4]Ст-ть '!T108</f>
        <v>0</v>
      </c>
      <c r="AU111" s="27">
        <f>'[4]Ст-ть '!U108</f>
        <v>0</v>
      </c>
      <c r="AV111" s="4">
        <f>'[4]Ст-ть '!V108</f>
        <v>0</v>
      </c>
      <c r="AW111" s="26"/>
      <c r="AX111" s="4"/>
    </row>
    <row r="112" spans="1:50" s="3" customFormat="1" x14ac:dyDescent="0.25">
      <c r="A112" s="42"/>
      <c r="B112" s="1" t="s">
        <v>224</v>
      </c>
      <c r="C112" s="23"/>
      <c r="D112" s="9"/>
      <c r="E112" s="9"/>
      <c r="F112" s="10">
        <f t="shared" si="18"/>
        <v>0</v>
      </c>
      <c r="G112" s="27"/>
      <c r="H112" s="4"/>
      <c r="I112" s="27"/>
      <c r="J112" s="4"/>
      <c r="K112" s="11">
        <v>0</v>
      </c>
      <c r="L112" s="11">
        <v>0</v>
      </c>
      <c r="M112" s="11">
        <v>0</v>
      </c>
      <c r="N112" s="10">
        <f t="shared" si="22"/>
        <v>0</v>
      </c>
      <c r="O112" s="10"/>
      <c r="P112" s="10">
        <v>0</v>
      </c>
      <c r="Q112" s="27">
        <f>'[2]Ст-ть '!C110</f>
        <v>0</v>
      </c>
      <c r="R112" s="10">
        <f t="shared" si="19"/>
        <v>0</v>
      </c>
      <c r="S112" s="27">
        <f>'[2]Ст-ть '!W110+'[2]Ст-ть '!X110</f>
        <v>0</v>
      </c>
      <c r="T112" s="10">
        <f>'[2]Ст-ть '!Y110</f>
        <v>0</v>
      </c>
      <c r="U112" s="27">
        <f>'[2]Ст-ть '!Z110</f>
        <v>0</v>
      </c>
      <c r="V112" s="10">
        <f>'[2]Ст-ть '!AB110</f>
        <v>0</v>
      </c>
      <c r="W112" s="27">
        <f>'[3]29.12.2023'!AW110</f>
        <v>0</v>
      </c>
      <c r="X112" s="4">
        <f>'[2]Ст-ть '!AH110</f>
        <v>0</v>
      </c>
      <c r="Y112" s="27">
        <f>'[2]Ст-ть '!W110</f>
        <v>0</v>
      </c>
      <c r="Z112" s="4">
        <f>'[2]Ст-ть '!W110*'[2]Ст-ть '!W$6</f>
        <v>0</v>
      </c>
      <c r="AA112" s="26"/>
      <c r="AB112" s="4"/>
      <c r="AC112" s="27">
        <f>'[3]29.12.2023'!CN110</f>
        <v>0</v>
      </c>
      <c r="AD112" s="4">
        <f>'[2]Ст-ть '!AI110</f>
        <v>0</v>
      </c>
      <c r="AE112" s="27">
        <f>'[2]Ст-ть '!X110</f>
        <v>0</v>
      </c>
      <c r="AF112" s="4">
        <f>'[2]Ст-ть '!X110*'[2]Ст-ть '!X$6</f>
        <v>0</v>
      </c>
      <c r="AG112" s="26"/>
      <c r="AH112" s="4"/>
      <c r="AI112" s="27">
        <f>'[4]Ст-ть '!C109+'[4]Ст-ть '!U109</f>
        <v>0</v>
      </c>
      <c r="AJ112" s="10">
        <f>'[4]Ст-ть '!W109</f>
        <v>0</v>
      </c>
      <c r="AK112" s="27">
        <f>'[4]Ст-ть '!N109</f>
        <v>0</v>
      </c>
      <c r="AL112" s="4"/>
      <c r="AM112" s="27">
        <f>'[4]Ст-ть '!S109</f>
        <v>0</v>
      </c>
      <c r="AN112" s="4">
        <f>'[4]Ст-ть '!T109</f>
        <v>0</v>
      </c>
      <c r="AO112" s="27">
        <f>'[4]Ст-ть '!D109+'[4]Ст-ть '!K109+'[4]Ст-ть '!N109+'[4]Ст-ть '!Q109+'[4]Ст-ть '!S109</f>
        <v>0</v>
      </c>
      <c r="AP112" s="4">
        <f>'[4]Ст-ть '!I109+'[4]Ст-ть '!M109+'[4]Ст-ть '!O109+'[4]Ст-ть '!P109+'[4]Ст-ть '!R109+'[4]Ст-ть '!T109</f>
        <v>0</v>
      </c>
      <c r="AQ112" s="27">
        <f>'[4]Ст-ть '!N109</f>
        <v>0</v>
      </c>
      <c r="AR112" s="4">
        <f>'[4]Ст-ть '!O109</f>
        <v>0</v>
      </c>
      <c r="AS112" s="27">
        <f>'[4]Ст-ть '!S109</f>
        <v>0</v>
      </c>
      <c r="AT112" s="27">
        <f>'[4]Ст-ть '!T109</f>
        <v>0</v>
      </c>
      <c r="AU112" s="27">
        <f>'[4]Ст-ть '!U109</f>
        <v>0</v>
      </c>
      <c r="AV112" s="4">
        <f>'[4]Ст-ть '!V109</f>
        <v>0</v>
      </c>
      <c r="AW112" s="26"/>
      <c r="AX112" s="4"/>
    </row>
    <row r="113" spans="1:50" s="3" customFormat="1" ht="30" customHeight="1" x14ac:dyDescent="0.25">
      <c r="A113" s="41">
        <f>A111+1</f>
        <v>90</v>
      </c>
      <c r="B113" s="2" t="s">
        <v>225</v>
      </c>
      <c r="C113" s="23" t="s">
        <v>216</v>
      </c>
      <c r="D113" s="9"/>
      <c r="E113" s="9" t="s">
        <v>92</v>
      </c>
      <c r="F113" s="10">
        <f t="shared" si="18"/>
        <v>483025004.05000001</v>
      </c>
      <c r="G113" s="27">
        <v>15836</v>
      </c>
      <c r="H113" s="4">
        <v>92355441.599999994</v>
      </c>
      <c r="I113" s="27"/>
      <c r="J113" s="4"/>
      <c r="K113" s="11">
        <v>121609</v>
      </c>
      <c r="L113" s="11">
        <v>9682</v>
      </c>
      <c r="M113" s="11">
        <v>35456</v>
      </c>
      <c r="N113" s="10">
        <f t="shared" si="22"/>
        <v>270077328.99000001</v>
      </c>
      <c r="O113" s="10">
        <v>80766180.219999999</v>
      </c>
      <c r="P113" s="10">
        <v>189311148.77000001</v>
      </c>
      <c r="Q113" s="27">
        <f>'[2]Ст-ть '!C111</f>
        <v>1325</v>
      </c>
      <c r="R113" s="10">
        <f t="shared" si="19"/>
        <v>16148738.77</v>
      </c>
      <c r="S113" s="27">
        <f>'[2]Ст-ть '!W111+'[2]Ст-ть '!X111</f>
        <v>0</v>
      </c>
      <c r="T113" s="10">
        <f>'[2]Ст-ть '!Y111</f>
        <v>0</v>
      </c>
      <c r="U113" s="27">
        <f>'[2]Ст-ть '!Z111</f>
        <v>0</v>
      </c>
      <c r="V113" s="10">
        <f>'[2]Ст-ть '!AB111</f>
        <v>0</v>
      </c>
      <c r="W113" s="27">
        <f>'[3]29.12.2023'!AW111</f>
        <v>1125</v>
      </c>
      <c r="X113" s="4">
        <f>'[2]Ст-ть '!AH111</f>
        <v>13711193.300000001</v>
      </c>
      <c r="Y113" s="27">
        <f>'[2]Ст-ть '!W111</f>
        <v>0</v>
      </c>
      <c r="Z113" s="4">
        <f>'[2]Ст-ть '!W111*'[2]Ст-ть '!W$6</f>
        <v>0</v>
      </c>
      <c r="AA113" s="26"/>
      <c r="AB113" s="4"/>
      <c r="AC113" s="27">
        <f>'[3]29.12.2023'!CN111</f>
        <v>200</v>
      </c>
      <c r="AD113" s="4">
        <f>'[2]Ст-ть '!AI111</f>
        <v>2437545.4700000002</v>
      </c>
      <c r="AE113" s="27">
        <f>'[2]Ст-ть '!X111</f>
        <v>0</v>
      </c>
      <c r="AF113" s="4">
        <f>'[2]Ст-ть '!X111*'[2]Ст-ть '!X$6</f>
        <v>0</v>
      </c>
      <c r="AG113" s="26"/>
      <c r="AH113" s="4"/>
      <c r="AI113" s="27">
        <f>'[4]Ст-ть '!C110+'[4]Ст-ть '!U110</f>
        <v>4591</v>
      </c>
      <c r="AJ113" s="10">
        <f>'[4]Ст-ть '!W110</f>
        <v>104443494.69</v>
      </c>
      <c r="AK113" s="27">
        <f>'[4]Ст-ть '!N110</f>
        <v>0</v>
      </c>
      <c r="AL113" s="4"/>
      <c r="AM113" s="27">
        <f>'[4]Ст-ть '!S110</f>
        <v>0</v>
      </c>
      <c r="AN113" s="4">
        <f>'[4]Ст-ть '!T110</f>
        <v>0</v>
      </c>
      <c r="AO113" s="27">
        <f>'[4]Ст-ть '!D110+'[4]Ст-ть '!K110+'[4]Ст-ть '!N110+'[4]Ст-ть '!Q110+'[4]Ст-ть '!S110</f>
        <v>4591</v>
      </c>
      <c r="AP113" s="4">
        <f>'[4]Ст-ть '!I110+'[4]Ст-ть '!M110+'[4]Ст-ть '!O110+'[4]Ст-ть '!P110+'[4]Ст-ть '!R110+'[4]Ст-ть '!T110</f>
        <v>104443494.69</v>
      </c>
      <c r="AQ113" s="27">
        <f>'[4]Ст-ть '!N110</f>
        <v>0</v>
      </c>
      <c r="AR113" s="4">
        <f>'[4]Ст-ть '!O110</f>
        <v>0</v>
      </c>
      <c r="AS113" s="27">
        <f>'[4]Ст-ть '!S110</f>
        <v>0</v>
      </c>
      <c r="AT113" s="27">
        <f>'[4]Ст-ть '!T110</f>
        <v>0</v>
      </c>
      <c r="AU113" s="27">
        <f>'[4]Ст-ть '!U110</f>
        <v>0</v>
      </c>
      <c r="AV113" s="4">
        <f>'[4]Ст-ть '!V110</f>
        <v>0</v>
      </c>
      <c r="AW113" s="26"/>
      <c r="AX113" s="4"/>
    </row>
    <row r="114" spans="1:50" s="3" customFormat="1" x14ac:dyDescent="0.25">
      <c r="A114" s="41">
        <f>1+A113</f>
        <v>91</v>
      </c>
      <c r="B114" s="2" t="s">
        <v>227</v>
      </c>
      <c r="C114" s="23" t="s">
        <v>218</v>
      </c>
      <c r="D114" s="9"/>
      <c r="E114" s="9" t="s">
        <v>92</v>
      </c>
      <c r="F114" s="10">
        <f t="shared" si="18"/>
        <v>12553272.869999999</v>
      </c>
      <c r="G114" s="27"/>
      <c r="H114" s="4"/>
      <c r="I114" s="27"/>
      <c r="J114" s="4"/>
      <c r="K114" s="11">
        <v>218</v>
      </c>
      <c r="L114" s="11">
        <v>1000</v>
      </c>
      <c r="M114" s="11">
        <v>4371</v>
      </c>
      <c r="N114" s="10">
        <f t="shared" si="22"/>
        <v>4819295.25</v>
      </c>
      <c r="O114" s="10"/>
      <c r="P114" s="10">
        <v>4819295.25</v>
      </c>
      <c r="Q114" s="27">
        <f>'[2]Ст-ть '!C112</f>
        <v>637</v>
      </c>
      <c r="R114" s="10">
        <f t="shared" si="19"/>
        <v>7733977.6200000001</v>
      </c>
      <c r="S114" s="27">
        <f>'[2]Ст-ть '!W112+'[2]Ст-ть '!X112</f>
        <v>0</v>
      </c>
      <c r="T114" s="10">
        <f>'[2]Ст-ть '!Y112</f>
        <v>0</v>
      </c>
      <c r="U114" s="27">
        <f>'[2]Ст-ть '!Z112</f>
        <v>0</v>
      </c>
      <c r="V114" s="10">
        <f>'[2]Ст-ть '!AB112</f>
        <v>0</v>
      </c>
      <c r="W114" s="27">
        <f>'[3]29.12.2023'!AW112</f>
        <v>637</v>
      </c>
      <c r="X114" s="4">
        <f>'[2]Ст-ть '!AH112</f>
        <v>7733977.6200000001</v>
      </c>
      <c r="Y114" s="27">
        <f>'[2]Ст-ть '!W112</f>
        <v>0</v>
      </c>
      <c r="Z114" s="4">
        <f>'[2]Ст-ть '!W112*'[2]Ст-ть '!W$6</f>
        <v>0</v>
      </c>
      <c r="AA114" s="26"/>
      <c r="AB114" s="4"/>
      <c r="AC114" s="27">
        <f>'[3]29.12.2023'!CN112</f>
        <v>0</v>
      </c>
      <c r="AD114" s="4">
        <f>'[2]Ст-ть '!AI112</f>
        <v>0</v>
      </c>
      <c r="AE114" s="27">
        <f>'[2]Ст-ть '!X112</f>
        <v>0</v>
      </c>
      <c r="AF114" s="4">
        <f>'[2]Ст-ть '!X112*'[2]Ст-ть '!X$6</f>
        <v>0</v>
      </c>
      <c r="AG114" s="26"/>
      <c r="AH114" s="4"/>
      <c r="AI114" s="27">
        <f>'[4]Ст-ть '!C111+'[4]Ст-ть '!U111</f>
        <v>0</v>
      </c>
      <c r="AJ114" s="10">
        <f>'[4]Ст-ть '!W111</f>
        <v>0</v>
      </c>
      <c r="AK114" s="27">
        <f>'[4]Ст-ть '!N111</f>
        <v>0</v>
      </c>
      <c r="AL114" s="4"/>
      <c r="AM114" s="27">
        <f>'[4]Ст-ть '!S111</f>
        <v>0</v>
      </c>
      <c r="AN114" s="4">
        <f>'[4]Ст-ть '!T111</f>
        <v>0</v>
      </c>
      <c r="AO114" s="27">
        <f>'[4]Ст-ть '!D111+'[4]Ст-ть '!K111+'[4]Ст-ть '!N111+'[4]Ст-ть '!Q111+'[4]Ст-ть '!S111</f>
        <v>0</v>
      </c>
      <c r="AP114" s="4">
        <f>'[4]Ст-ть '!I111+'[4]Ст-ть '!M111+'[4]Ст-ть '!O111+'[4]Ст-ть '!P111+'[4]Ст-ть '!R111+'[4]Ст-ть '!T111</f>
        <v>0</v>
      </c>
      <c r="AQ114" s="27">
        <f>'[4]Ст-ть '!N111</f>
        <v>0</v>
      </c>
      <c r="AR114" s="4">
        <f>'[4]Ст-ть '!O111</f>
        <v>0</v>
      </c>
      <c r="AS114" s="27">
        <f>'[4]Ст-ть '!S111</f>
        <v>0</v>
      </c>
      <c r="AT114" s="27">
        <f>'[4]Ст-ть '!T111</f>
        <v>0</v>
      </c>
      <c r="AU114" s="27">
        <f>'[4]Ст-ть '!U111</f>
        <v>0</v>
      </c>
      <c r="AV114" s="4">
        <f>'[4]Ст-ть '!V111</f>
        <v>0</v>
      </c>
      <c r="AW114" s="26"/>
      <c r="AX114" s="4"/>
    </row>
    <row r="115" spans="1:50" s="3" customFormat="1" ht="30" x14ac:dyDescent="0.25">
      <c r="A115" s="41">
        <f t="shared" ref="A115:A118" si="23">1+A114</f>
        <v>92</v>
      </c>
      <c r="B115" s="2" t="s">
        <v>229</v>
      </c>
      <c r="C115" s="23" t="s">
        <v>219</v>
      </c>
      <c r="D115" s="9"/>
      <c r="E115" s="9" t="s">
        <v>92</v>
      </c>
      <c r="F115" s="10">
        <f t="shared" si="18"/>
        <v>25263785.629999999</v>
      </c>
      <c r="G115" s="27"/>
      <c r="H115" s="4"/>
      <c r="I115" s="27"/>
      <c r="J115" s="4"/>
      <c r="K115" s="11">
        <v>0</v>
      </c>
      <c r="L115" s="11">
        <v>0</v>
      </c>
      <c r="M115" s="11">
        <v>18808</v>
      </c>
      <c r="N115" s="10">
        <f t="shared" si="22"/>
        <v>19762912.23</v>
      </c>
      <c r="O115" s="10"/>
      <c r="P115" s="10">
        <v>19762912.23</v>
      </c>
      <c r="Q115" s="27">
        <f>'[2]Ст-ть '!C113</f>
        <v>464</v>
      </c>
      <c r="R115" s="10">
        <f t="shared" si="19"/>
        <v>5074351.08</v>
      </c>
      <c r="S115" s="27">
        <f>'[2]Ст-ть '!W113+'[2]Ст-ть '!X113</f>
        <v>0</v>
      </c>
      <c r="T115" s="10">
        <f>'[2]Ст-ть '!Y113</f>
        <v>0</v>
      </c>
      <c r="U115" s="27">
        <f>'[2]Ст-ть '!Z113</f>
        <v>0</v>
      </c>
      <c r="V115" s="10">
        <f>'[2]Ст-ть '!AB113</f>
        <v>0</v>
      </c>
      <c r="W115" s="27">
        <f>'[3]29.12.2023'!AW113</f>
        <v>0</v>
      </c>
      <c r="X115" s="4">
        <f>'[2]Ст-ть '!AH113</f>
        <v>0</v>
      </c>
      <c r="Y115" s="27">
        <f>'[2]Ст-ть '!W113</f>
        <v>0</v>
      </c>
      <c r="Z115" s="4">
        <f>'[2]Ст-ть '!W113*'[2]Ст-ть '!W$6</f>
        <v>0</v>
      </c>
      <c r="AA115" s="26"/>
      <c r="AB115" s="4"/>
      <c r="AC115" s="27">
        <f>'[3]29.12.2023'!CN113</f>
        <v>464</v>
      </c>
      <c r="AD115" s="4">
        <f>'[2]Ст-ть '!AI113</f>
        <v>5074351.08</v>
      </c>
      <c r="AE115" s="27">
        <f>'[2]Ст-ть '!X113</f>
        <v>0</v>
      </c>
      <c r="AF115" s="4">
        <f>'[2]Ст-ть '!X113*'[2]Ст-ть '!X$6</f>
        <v>0</v>
      </c>
      <c r="AG115" s="26"/>
      <c r="AH115" s="4"/>
      <c r="AI115" s="27">
        <f>'[4]Ст-ть '!C112+'[4]Ст-ть '!U112</f>
        <v>25</v>
      </c>
      <c r="AJ115" s="10">
        <f>'[4]Ст-ть '!W112</f>
        <v>426522.32</v>
      </c>
      <c r="AK115" s="27">
        <f>'[4]Ст-ть '!N112</f>
        <v>0</v>
      </c>
      <c r="AL115" s="4"/>
      <c r="AM115" s="27">
        <f>'[4]Ст-ть '!S112</f>
        <v>0</v>
      </c>
      <c r="AN115" s="4">
        <f>'[4]Ст-ть '!T112</f>
        <v>0</v>
      </c>
      <c r="AO115" s="27">
        <f>'[4]Ст-ть '!D112+'[4]Ст-ть '!K112+'[4]Ст-ть '!N112+'[4]Ст-ть '!Q112+'[4]Ст-ть '!S112</f>
        <v>25</v>
      </c>
      <c r="AP115" s="4">
        <f>'[4]Ст-ть '!I112+'[4]Ст-ть '!M112+'[4]Ст-ть '!O112+'[4]Ст-ть '!P112+'[4]Ст-ть '!R112+'[4]Ст-ть '!T112</f>
        <v>426522.32</v>
      </c>
      <c r="AQ115" s="27">
        <f>'[4]Ст-ть '!N112</f>
        <v>0</v>
      </c>
      <c r="AR115" s="4">
        <f>'[4]Ст-ть '!O112</f>
        <v>0</v>
      </c>
      <c r="AS115" s="27">
        <f>'[4]Ст-ть '!S112</f>
        <v>0</v>
      </c>
      <c r="AT115" s="27">
        <f>'[4]Ст-ть '!T112</f>
        <v>0</v>
      </c>
      <c r="AU115" s="27">
        <f>'[4]Ст-ть '!U112</f>
        <v>0</v>
      </c>
      <c r="AV115" s="4">
        <f>'[4]Ст-ть '!V112</f>
        <v>0</v>
      </c>
      <c r="AW115" s="26"/>
      <c r="AX115" s="4"/>
    </row>
    <row r="116" spans="1:50" s="3" customFormat="1" x14ac:dyDescent="0.25">
      <c r="A116" s="41">
        <f t="shared" si="23"/>
        <v>93</v>
      </c>
      <c r="B116" s="2" t="s">
        <v>231</v>
      </c>
      <c r="C116" s="23" t="s">
        <v>221</v>
      </c>
      <c r="D116" s="9"/>
      <c r="E116" s="9" t="s">
        <v>92</v>
      </c>
      <c r="F116" s="10">
        <f t="shared" si="18"/>
        <v>7335149.9699999997</v>
      </c>
      <c r="G116" s="27"/>
      <c r="H116" s="4"/>
      <c r="I116" s="27"/>
      <c r="J116" s="4"/>
      <c r="K116" s="11">
        <v>0</v>
      </c>
      <c r="L116" s="11">
        <v>0</v>
      </c>
      <c r="M116" s="11">
        <v>7452</v>
      </c>
      <c r="N116" s="10">
        <f t="shared" si="22"/>
        <v>7335149.9699999997</v>
      </c>
      <c r="O116" s="10"/>
      <c r="P116" s="10">
        <v>7335149.9699999997</v>
      </c>
      <c r="Q116" s="27">
        <f>'[2]Ст-ть '!C114</f>
        <v>0</v>
      </c>
      <c r="R116" s="10">
        <f t="shared" si="19"/>
        <v>0</v>
      </c>
      <c r="S116" s="27">
        <f>'[2]Ст-ть '!W114+'[2]Ст-ть '!X114</f>
        <v>0</v>
      </c>
      <c r="T116" s="10">
        <f>'[2]Ст-ть '!Y114</f>
        <v>0</v>
      </c>
      <c r="U116" s="27">
        <f>'[2]Ст-ть '!Z114</f>
        <v>0</v>
      </c>
      <c r="V116" s="10">
        <f>'[2]Ст-ть '!AB114</f>
        <v>0</v>
      </c>
      <c r="W116" s="27">
        <f>'[3]29.12.2023'!AW114</f>
        <v>0</v>
      </c>
      <c r="X116" s="4">
        <f>'[2]Ст-ть '!AH114</f>
        <v>0</v>
      </c>
      <c r="Y116" s="27">
        <f>'[2]Ст-ть '!W114</f>
        <v>0</v>
      </c>
      <c r="Z116" s="4">
        <f>'[2]Ст-ть '!W114*'[2]Ст-ть '!W$6</f>
        <v>0</v>
      </c>
      <c r="AA116" s="26"/>
      <c r="AB116" s="4"/>
      <c r="AC116" s="27">
        <f>'[3]29.12.2023'!CN114</f>
        <v>0</v>
      </c>
      <c r="AD116" s="4">
        <f>'[2]Ст-ть '!AI114</f>
        <v>0</v>
      </c>
      <c r="AE116" s="27">
        <f>'[2]Ст-ть '!X114</f>
        <v>0</v>
      </c>
      <c r="AF116" s="4">
        <f>'[2]Ст-ть '!X114*'[2]Ст-ть '!X$6</f>
        <v>0</v>
      </c>
      <c r="AG116" s="26"/>
      <c r="AH116" s="4"/>
      <c r="AI116" s="27">
        <f>'[4]Ст-ть '!C113+'[4]Ст-ть '!U113</f>
        <v>0</v>
      </c>
      <c r="AJ116" s="10">
        <f>'[4]Ст-ть '!W113</f>
        <v>0</v>
      </c>
      <c r="AK116" s="27">
        <f>'[4]Ст-ть '!N113</f>
        <v>0</v>
      </c>
      <c r="AL116" s="4"/>
      <c r="AM116" s="27">
        <f>'[4]Ст-ть '!S113</f>
        <v>0</v>
      </c>
      <c r="AN116" s="4">
        <f>'[4]Ст-ть '!T113</f>
        <v>0</v>
      </c>
      <c r="AO116" s="27">
        <f>'[4]Ст-ть '!D113+'[4]Ст-ть '!K113+'[4]Ст-ть '!N113+'[4]Ст-ть '!Q113+'[4]Ст-ть '!S113</f>
        <v>0</v>
      </c>
      <c r="AP116" s="4">
        <f>'[4]Ст-ть '!I113+'[4]Ст-ть '!M113+'[4]Ст-ть '!O113+'[4]Ст-ть '!P113+'[4]Ст-ть '!R113+'[4]Ст-ть '!T113</f>
        <v>0</v>
      </c>
      <c r="AQ116" s="27">
        <f>'[4]Ст-ть '!N113</f>
        <v>0</v>
      </c>
      <c r="AR116" s="4">
        <f>'[4]Ст-ть '!O113</f>
        <v>0</v>
      </c>
      <c r="AS116" s="27">
        <f>'[4]Ст-ть '!S113</f>
        <v>0</v>
      </c>
      <c r="AT116" s="27">
        <f>'[4]Ст-ть '!T113</f>
        <v>0</v>
      </c>
      <c r="AU116" s="27">
        <f>'[4]Ст-ть '!U113</f>
        <v>0</v>
      </c>
      <c r="AV116" s="4">
        <f>'[4]Ст-ть '!V113</f>
        <v>0</v>
      </c>
      <c r="AW116" s="26"/>
      <c r="AX116" s="4"/>
    </row>
    <row r="117" spans="1:50" s="3" customFormat="1" x14ac:dyDescent="0.25">
      <c r="A117" s="41">
        <f t="shared" si="23"/>
        <v>94</v>
      </c>
      <c r="B117" s="2" t="s">
        <v>233</v>
      </c>
      <c r="C117" s="23" t="s">
        <v>223</v>
      </c>
      <c r="D117" s="9"/>
      <c r="E117" s="9" t="s">
        <v>92</v>
      </c>
      <c r="F117" s="10">
        <f t="shared" si="18"/>
        <v>2136138.59</v>
      </c>
      <c r="G117" s="27"/>
      <c r="H117" s="4"/>
      <c r="I117" s="27"/>
      <c r="J117" s="4"/>
      <c r="K117" s="11">
        <v>0</v>
      </c>
      <c r="L117" s="11">
        <v>0</v>
      </c>
      <c r="M117" s="11">
        <v>1815</v>
      </c>
      <c r="N117" s="10">
        <f t="shared" si="22"/>
        <v>1930237.31</v>
      </c>
      <c r="O117" s="10"/>
      <c r="P117" s="10">
        <v>1930237.31</v>
      </c>
      <c r="Q117" s="27">
        <f>'[2]Ст-ть '!C115</f>
        <v>22</v>
      </c>
      <c r="R117" s="10">
        <f t="shared" si="19"/>
        <v>205901.28</v>
      </c>
      <c r="S117" s="27">
        <f>'[2]Ст-ть '!W115+'[2]Ст-ть '!X115</f>
        <v>0</v>
      </c>
      <c r="T117" s="10">
        <f>'[2]Ст-ть '!Y115</f>
        <v>0</v>
      </c>
      <c r="U117" s="27">
        <f>'[2]Ст-ть '!Z115</f>
        <v>0</v>
      </c>
      <c r="V117" s="10">
        <f>'[2]Ст-ть '!AB115</f>
        <v>0</v>
      </c>
      <c r="W117" s="27">
        <f>'[3]29.12.2023'!AW115</f>
        <v>22</v>
      </c>
      <c r="X117" s="4">
        <f>'[2]Ст-ть '!AH115</f>
        <v>205901.28</v>
      </c>
      <c r="Y117" s="27">
        <f>'[2]Ст-ть '!W115</f>
        <v>0</v>
      </c>
      <c r="Z117" s="4">
        <f>'[2]Ст-ть '!W115*'[2]Ст-ть '!W$6</f>
        <v>0</v>
      </c>
      <c r="AA117" s="26"/>
      <c r="AB117" s="4"/>
      <c r="AC117" s="27">
        <f>'[3]29.12.2023'!CN115</f>
        <v>0</v>
      </c>
      <c r="AD117" s="4">
        <f>'[2]Ст-ть '!AI115</f>
        <v>0</v>
      </c>
      <c r="AE117" s="27">
        <f>'[2]Ст-ть '!X115</f>
        <v>0</v>
      </c>
      <c r="AF117" s="4">
        <f>'[2]Ст-ть '!X115*'[2]Ст-ть '!X$6</f>
        <v>0</v>
      </c>
      <c r="AG117" s="26"/>
      <c r="AH117" s="4"/>
      <c r="AI117" s="27">
        <f>'[4]Ст-ть '!C114+'[4]Ст-ть '!U114</f>
        <v>0</v>
      </c>
      <c r="AJ117" s="10">
        <f>'[4]Ст-ть '!W114</f>
        <v>0</v>
      </c>
      <c r="AK117" s="27">
        <f>'[4]Ст-ть '!N114</f>
        <v>0</v>
      </c>
      <c r="AL117" s="4"/>
      <c r="AM117" s="27">
        <f>'[4]Ст-ть '!S114</f>
        <v>0</v>
      </c>
      <c r="AN117" s="4">
        <f>'[4]Ст-ть '!T114</f>
        <v>0</v>
      </c>
      <c r="AO117" s="27">
        <f>'[4]Ст-ть '!D114+'[4]Ст-ть '!K114+'[4]Ст-ть '!N114+'[4]Ст-ть '!Q114+'[4]Ст-ть '!S114</f>
        <v>0</v>
      </c>
      <c r="AP117" s="4">
        <f>'[4]Ст-ть '!I114+'[4]Ст-ть '!M114+'[4]Ст-ть '!O114+'[4]Ст-ть '!P114+'[4]Ст-ть '!R114+'[4]Ст-ть '!T114</f>
        <v>0</v>
      </c>
      <c r="AQ117" s="27">
        <f>'[4]Ст-ть '!N114</f>
        <v>0</v>
      </c>
      <c r="AR117" s="4">
        <f>'[4]Ст-ть '!O114</f>
        <v>0</v>
      </c>
      <c r="AS117" s="27">
        <f>'[4]Ст-ть '!S114</f>
        <v>0</v>
      </c>
      <c r="AT117" s="27">
        <f>'[4]Ст-ть '!T114</f>
        <v>0</v>
      </c>
      <c r="AU117" s="27">
        <f>'[4]Ст-ть '!U114</f>
        <v>0</v>
      </c>
      <c r="AV117" s="4">
        <f>'[4]Ст-ть '!V114</f>
        <v>0</v>
      </c>
      <c r="AW117" s="26"/>
      <c r="AX117" s="4"/>
    </row>
    <row r="118" spans="1:50" s="3" customFormat="1" x14ac:dyDescent="0.25">
      <c r="A118" s="41">
        <f t="shared" si="23"/>
        <v>95</v>
      </c>
      <c r="B118" s="2" t="s">
        <v>235</v>
      </c>
      <c r="C118" s="22"/>
      <c r="D118" s="9"/>
      <c r="E118" s="9"/>
      <c r="F118" s="10">
        <f t="shared" si="18"/>
        <v>1877663.4</v>
      </c>
      <c r="G118" s="27"/>
      <c r="H118" s="4"/>
      <c r="I118" s="27"/>
      <c r="J118" s="4"/>
      <c r="K118" s="11">
        <v>0</v>
      </c>
      <c r="L118" s="11">
        <v>0</v>
      </c>
      <c r="M118" s="11">
        <v>0</v>
      </c>
      <c r="N118" s="10">
        <f t="shared" si="22"/>
        <v>0</v>
      </c>
      <c r="O118" s="10"/>
      <c r="P118" s="10">
        <v>0</v>
      </c>
      <c r="Q118" s="27">
        <f>'[2]Ст-ть '!C116</f>
        <v>30</v>
      </c>
      <c r="R118" s="10">
        <f t="shared" si="19"/>
        <v>1877663.4</v>
      </c>
      <c r="S118" s="27">
        <f>'[2]Ст-ть '!W116+'[2]Ст-ть '!X116</f>
        <v>30</v>
      </c>
      <c r="T118" s="10">
        <f>'[2]Ст-ть '!Y116</f>
        <v>1877663.4</v>
      </c>
      <c r="U118" s="27">
        <f>'[2]Ст-ть '!Z116</f>
        <v>0</v>
      </c>
      <c r="V118" s="10">
        <f>'[2]Ст-ть '!AB116</f>
        <v>0</v>
      </c>
      <c r="W118" s="27">
        <f>'[3]29.12.2023'!AW116</f>
        <v>30</v>
      </c>
      <c r="X118" s="4">
        <f>'[2]Ст-ть '!AH116</f>
        <v>1877663.4</v>
      </c>
      <c r="Y118" s="27">
        <f>'[2]Ст-ть '!W116</f>
        <v>30</v>
      </c>
      <c r="Z118" s="4">
        <f>'[2]Ст-ть '!W116*'[2]Ст-ть '!W$6</f>
        <v>1877663.4</v>
      </c>
      <c r="AA118" s="26"/>
      <c r="AB118" s="4"/>
      <c r="AC118" s="27">
        <f>'[3]29.12.2023'!CN116</f>
        <v>0</v>
      </c>
      <c r="AD118" s="4">
        <f>'[2]Ст-ть '!AI116</f>
        <v>0</v>
      </c>
      <c r="AE118" s="27">
        <f>'[2]Ст-ть '!X116</f>
        <v>0</v>
      </c>
      <c r="AF118" s="4">
        <f>'[2]Ст-ть '!X116*'[2]Ст-ть '!X$6</f>
        <v>0</v>
      </c>
      <c r="AG118" s="26"/>
      <c r="AH118" s="4"/>
      <c r="AI118" s="27">
        <f>'[4]Ст-ть '!C115+'[4]Ст-ть '!U115</f>
        <v>0</v>
      </c>
      <c r="AJ118" s="10">
        <f>'[4]Ст-ть '!W115</f>
        <v>0</v>
      </c>
      <c r="AK118" s="27">
        <f>'[4]Ст-ть '!N115</f>
        <v>0</v>
      </c>
      <c r="AL118" s="4"/>
      <c r="AM118" s="27">
        <f>'[4]Ст-ть '!S115</f>
        <v>0</v>
      </c>
      <c r="AN118" s="4">
        <f>'[4]Ст-ть '!T115</f>
        <v>0</v>
      </c>
      <c r="AO118" s="27">
        <f>'[4]Ст-ть '!D115+'[4]Ст-ть '!K115+'[4]Ст-ть '!N115+'[4]Ст-ть '!Q115+'[4]Ст-ть '!S115</f>
        <v>0</v>
      </c>
      <c r="AP118" s="4">
        <f>'[4]Ст-ть '!I115+'[4]Ст-ть '!M115+'[4]Ст-ть '!O115+'[4]Ст-ть '!P115+'[4]Ст-ть '!R115+'[4]Ст-ть '!T115</f>
        <v>0</v>
      </c>
      <c r="AQ118" s="27">
        <f>'[4]Ст-ть '!N115</f>
        <v>0</v>
      </c>
      <c r="AR118" s="4">
        <f>'[4]Ст-ть '!O115</f>
        <v>0</v>
      </c>
      <c r="AS118" s="27">
        <f>'[4]Ст-ть '!S115</f>
        <v>0</v>
      </c>
      <c r="AT118" s="27">
        <f>'[4]Ст-ть '!T115</f>
        <v>0</v>
      </c>
      <c r="AU118" s="27">
        <f>'[4]Ст-ть '!U115</f>
        <v>0</v>
      </c>
      <c r="AV118" s="4">
        <f>'[4]Ст-ть '!V115</f>
        <v>0</v>
      </c>
      <c r="AW118" s="26"/>
      <c r="AX118" s="4"/>
    </row>
    <row r="119" spans="1:50" s="3" customFormat="1" x14ac:dyDescent="0.25">
      <c r="A119" s="42"/>
      <c r="B119" s="1" t="s">
        <v>237</v>
      </c>
      <c r="C119" s="23" t="s">
        <v>226</v>
      </c>
      <c r="D119" s="9"/>
      <c r="E119" s="9" t="s">
        <v>39</v>
      </c>
      <c r="F119" s="10">
        <f t="shared" si="18"/>
        <v>0</v>
      </c>
      <c r="G119" s="27"/>
      <c r="H119" s="4"/>
      <c r="I119" s="27"/>
      <c r="J119" s="4"/>
      <c r="K119" s="11">
        <v>0</v>
      </c>
      <c r="L119" s="11">
        <v>0</v>
      </c>
      <c r="M119" s="11">
        <v>0</v>
      </c>
      <c r="N119" s="10">
        <f t="shared" si="22"/>
        <v>0</v>
      </c>
      <c r="O119" s="10"/>
      <c r="P119" s="10">
        <v>0</v>
      </c>
      <c r="Q119" s="27">
        <f>'[2]Ст-ть '!C117</f>
        <v>0</v>
      </c>
      <c r="R119" s="10">
        <f t="shared" si="19"/>
        <v>0</v>
      </c>
      <c r="S119" s="27">
        <f>'[2]Ст-ть '!W117+'[2]Ст-ть '!X117</f>
        <v>0</v>
      </c>
      <c r="T119" s="10">
        <f>'[2]Ст-ть '!Y117</f>
        <v>0</v>
      </c>
      <c r="U119" s="27">
        <f>'[2]Ст-ть '!Z117</f>
        <v>0</v>
      </c>
      <c r="V119" s="10">
        <f>'[2]Ст-ть '!AB117</f>
        <v>0</v>
      </c>
      <c r="W119" s="27">
        <f>'[3]29.12.2023'!AW117</f>
        <v>0</v>
      </c>
      <c r="X119" s="4">
        <f>'[2]Ст-ть '!AH117</f>
        <v>0</v>
      </c>
      <c r="Y119" s="27">
        <f>'[2]Ст-ть '!W117</f>
        <v>0</v>
      </c>
      <c r="Z119" s="4">
        <f>'[2]Ст-ть '!W117*'[2]Ст-ть '!W$6</f>
        <v>0</v>
      </c>
      <c r="AA119" s="26"/>
      <c r="AB119" s="4"/>
      <c r="AC119" s="27">
        <f>'[3]29.12.2023'!CN117</f>
        <v>0</v>
      </c>
      <c r="AD119" s="4">
        <f>'[2]Ст-ть '!AI117</f>
        <v>0</v>
      </c>
      <c r="AE119" s="27">
        <f>'[2]Ст-ть '!X117</f>
        <v>0</v>
      </c>
      <c r="AF119" s="4">
        <f>'[2]Ст-ть '!X117*'[2]Ст-ть '!X$6</f>
        <v>0</v>
      </c>
      <c r="AG119" s="26"/>
      <c r="AH119" s="4"/>
      <c r="AI119" s="27">
        <f>'[4]Ст-ть '!C116+'[4]Ст-ть '!U116</f>
        <v>0</v>
      </c>
      <c r="AJ119" s="10">
        <f>'[4]Ст-ть '!W116</f>
        <v>0</v>
      </c>
      <c r="AK119" s="27">
        <f>'[4]Ст-ть '!N116</f>
        <v>0</v>
      </c>
      <c r="AL119" s="4"/>
      <c r="AM119" s="27">
        <f>'[4]Ст-ть '!S116</f>
        <v>0</v>
      </c>
      <c r="AN119" s="4">
        <f>'[4]Ст-ть '!T116</f>
        <v>0</v>
      </c>
      <c r="AO119" s="27">
        <f>'[4]Ст-ть '!D116+'[4]Ст-ть '!K116+'[4]Ст-ть '!N116+'[4]Ст-ть '!Q116+'[4]Ст-ть '!S116</f>
        <v>0</v>
      </c>
      <c r="AP119" s="4">
        <f>'[4]Ст-ть '!I116+'[4]Ст-ть '!M116+'[4]Ст-ть '!O116+'[4]Ст-ть '!P116+'[4]Ст-ть '!R116+'[4]Ст-ть '!T116</f>
        <v>0</v>
      </c>
      <c r="AQ119" s="27">
        <f>'[4]Ст-ть '!N116</f>
        <v>0</v>
      </c>
      <c r="AR119" s="4">
        <f>'[4]Ст-ть '!O116</f>
        <v>0</v>
      </c>
      <c r="AS119" s="27">
        <f>'[4]Ст-ть '!S116</f>
        <v>0</v>
      </c>
      <c r="AT119" s="27">
        <f>'[4]Ст-ть '!T116</f>
        <v>0</v>
      </c>
      <c r="AU119" s="27">
        <f>'[4]Ст-ть '!U116</f>
        <v>0</v>
      </c>
      <c r="AV119" s="4">
        <f>'[4]Ст-ть '!V116</f>
        <v>0</v>
      </c>
      <c r="AW119" s="26"/>
      <c r="AX119" s="4"/>
    </row>
    <row r="120" spans="1:50" s="3" customFormat="1" ht="30" customHeight="1" x14ac:dyDescent="0.25">
      <c r="A120" s="41">
        <f>1+A118</f>
        <v>96</v>
      </c>
      <c r="B120" s="2" t="s">
        <v>238</v>
      </c>
      <c r="C120" s="23" t="s">
        <v>228</v>
      </c>
      <c r="D120" s="9"/>
      <c r="E120" s="9" t="s">
        <v>92</v>
      </c>
      <c r="F120" s="10">
        <f t="shared" si="18"/>
        <v>121046743.98999999</v>
      </c>
      <c r="G120" s="27"/>
      <c r="H120" s="4"/>
      <c r="I120" s="27"/>
      <c r="J120" s="4"/>
      <c r="K120" s="11">
        <v>42657</v>
      </c>
      <c r="L120" s="11">
        <v>1987</v>
      </c>
      <c r="M120" s="11">
        <v>15549</v>
      </c>
      <c r="N120" s="10">
        <f t="shared" si="22"/>
        <v>87045781.659999996</v>
      </c>
      <c r="O120" s="10">
        <v>26891106.850000001</v>
      </c>
      <c r="P120" s="10">
        <v>60154674.810000002</v>
      </c>
      <c r="Q120" s="27">
        <f>'[2]Ст-ть '!C118</f>
        <v>512</v>
      </c>
      <c r="R120" s="10">
        <f t="shared" si="19"/>
        <v>6498582.7699999996</v>
      </c>
      <c r="S120" s="27">
        <f>'[2]Ст-ть '!W118+'[2]Ст-ть '!X118</f>
        <v>0</v>
      </c>
      <c r="T120" s="10">
        <f>'[2]Ст-ть '!Y118</f>
        <v>0</v>
      </c>
      <c r="U120" s="27">
        <f>'[2]Ст-ть '!Z118</f>
        <v>0</v>
      </c>
      <c r="V120" s="10">
        <f>'[2]Ст-ть '!AB118</f>
        <v>0</v>
      </c>
      <c r="W120" s="27">
        <f>'[3]29.12.2023'!AW118</f>
        <v>148</v>
      </c>
      <c r="X120" s="4">
        <f>'[2]Ст-ть '!AH118</f>
        <v>1878496.58</v>
      </c>
      <c r="Y120" s="27">
        <f>'[2]Ст-ть '!W118</f>
        <v>0</v>
      </c>
      <c r="Z120" s="4">
        <f>'[2]Ст-ть '!W118*'[2]Ст-ть '!W$6</f>
        <v>0</v>
      </c>
      <c r="AA120" s="26"/>
      <c r="AB120" s="4"/>
      <c r="AC120" s="27">
        <f>'[3]29.12.2023'!CN118</f>
        <v>364</v>
      </c>
      <c r="AD120" s="4">
        <f>'[2]Ст-ть '!AI118</f>
        <v>4620086.1900000004</v>
      </c>
      <c r="AE120" s="27">
        <f>'[2]Ст-ть '!X118</f>
        <v>0</v>
      </c>
      <c r="AF120" s="4">
        <f>'[2]Ст-ть '!X118*'[2]Ст-ть '!X$6</f>
        <v>0</v>
      </c>
      <c r="AG120" s="26"/>
      <c r="AH120" s="4"/>
      <c r="AI120" s="27">
        <f>'[4]Ст-ть '!C117+'[4]Ст-ть '!U117</f>
        <v>1579</v>
      </c>
      <c r="AJ120" s="10">
        <f>'[4]Ст-ть '!W117</f>
        <v>27502379.559999999</v>
      </c>
      <c r="AK120" s="27">
        <f>'[4]Ст-ть '!N117</f>
        <v>0</v>
      </c>
      <c r="AL120" s="4"/>
      <c r="AM120" s="27">
        <f>'[4]Ст-ть '!S117</f>
        <v>0</v>
      </c>
      <c r="AN120" s="4">
        <f>'[4]Ст-ть '!T117</f>
        <v>0</v>
      </c>
      <c r="AO120" s="27">
        <f>'[4]Ст-ть '!D117+'[4]Ст-ть '!K117+'[4]Ст-ть '!N117+'[4]Ст-ть '!Q117+'[4]Ст-ть '!S117</f>
        <v>1579</v>
      </c>
      <c r="AP120" s="4">
        <f>'[4]Ст-ть '!I117+'[4]Ст-ть '!M117+'[4]Ст-ть '!O117+'[4]Ст-ть '!P117+'[4]Ст-ть '!R117+'[4]Ст-ть '!T117</f>
        <v>27502379.559999999</v>
      </c>
      <c r="AQ120" s="27">
        <f>'[4]Ст-ть '!N117</f>
        <v>0</v>
      </c>
      <c r="AR120" s="4">
        <f>'[4]Ст-ть '!O117</f>
        <v>0</v>
      </c>
      <c r="AS120" s="27">
        <f>'[4]Ст-ть '!S117</f>
        <v>0</v>
      </c>
      <c r="AT120" s="27">
        <f>'[4]Ст-ть '!T117</f>
        <v>0</v>
      </c>
      <c r="AU120" s="27">
        <f>'[4]Ст-ть '!U117</f>
        <v>0</v>
      </c>
      <c r="AV120" s="4">
        <f>'[4]Ст-ть '!V117</f>
        <v>0</v>
      </c>
      <c r="AW120" s="26"/>
      <c r="AX120" s="4"/>
    </row>
    <row r="121" spans="1:50" s="3" customFormat="1" x14ac:dyDescent="0.25">
      <c r="A121" s="42"/>
      <c r="B121" s="1" t="s">
        <v>240</v>
      </c>
      <c r="C121" s="23" t="s">
        <v>230</v>
      </c>
      <c r="D121" s="9"/>
      <c r="E121" s="9" t="s">
        <v>92</v>
      </c>
      <c r="F121" s="10">
        <f t="shared" si="18"/>
        <v>0</v>
      </c>
      <c r="G121" s="27"/>
      <c r="H121" s="4"/>
      <c r="I121" s="27"/>
      <c r="J121" s="4"/>
      <c r="K121" s="11">
        <v>0</v>
      </c>
      <c r="L121" s="11">
        <v>0</v>
      </c>
      <c r="M121" s="11">
        <v>0</v>
      </c>
      <c r="N121" s="10">
        <f t="shared" si="22"/>
        <v>0</v>
      </c>
      <c r="O121" s="10"/>
      <c r="P121" s="10">
        <v>0</v>
      </c>
      <c r="Q121" s="27">
        <f>'[2]Ст-ть '!C119</f>
        <v>0</v>
      </c>
      <c r="R121" s="10">
        <f t="shared" si="19"/>
        <v>0</v>
      </c>
      <c r="S121" s="27">
        <f>'[2]Ст-ть '!W119+'[2]Ст-ть '!X119</f>
        <v>0</v>
      </c>
      <c r="T121" s="10">
        <f>'[2]Ст-ть '!Y119</f>
        <v>0</v>
      </c>
      <c r="U121" s="27">
        <f>'[2]Ст-ть '!Z119</f>
        <v>0</v>
      </c>
      <c r="V121" s="10">
        <f>'[2]Ст-ть '!AB119</f>
        <v>0</v>
      </c>
      <c r="W121" s="27">
        <f>'[3]29.12.2023'!AW119</f>
        <v>0</v>
      </c>
      <c r="X121" s="4">
        <f>'[2]Ст-ть '!AH119</f>
        <v>0</v>
      </c>
      <c r="Y121" s="27">
        <f>'[2]Ст-ть '!W119</f>
        <v>0</v>
      </c>
      <c r="Z121" s="4">
        <f>'[2]Ст-ть '!W119*'[2]Ст-ть '!W$6</f>
        <v>0</v>
      </c>
      <c r="AA121" s="26"/>
      <c r="AB121" s="4"/>
      <c r="AC121" s="27">
        <f>'[3]29.12.2023'!CN119</f>
        <v>0</v>
      </c>
      <c r="AD121" s="4">
        <f>'[2]Ст-ть '!AI119</f>
        <v>0</v>
      </c>
      <c r="AE121" s="27">
        <f>'[2]Ст-ть '!X119</f>
        <v>0</v>
      </c>
      <c r="AF121" s="4">
        <f>'[2]Ст-ть '!X119*'[2]Ст-ть '!X$6</f>
        <v>0</v>
      </c>
      <c r="AG121" s="26"/>
      <c r="AH121" s="4"/>
      <c r="AI121" s="27">
        <f>'[4]Ст-ть '!C118+'[4]Ст-ть '!U118</f>
        <v>0</v>
      </c>
      <c r="AJ121" s="10">
        <f>'[4]Ст-ть '!W118</f>
        <v>0</v>
      </c>
      <c r="AK121" s="27">
        <f>'[4]Ст-ть '!N118</f>
        <v>0</v>
      </c>
      <c r="AL121" s="4"/>
      <c r="AM121" s="27">
        <f>'[4]Ст-ть '!S118</f>
        <v>0</v>
      </c>
      <c r="AN121" s="4">
        <f>'[4]Ст-ть '!T118</f>
        <v>0</v>
      </c>
      <c r="AO121" s="27">
        <f>'[4]Ст-ть '!D118+'[4]Ст-ть '!K118+'[4]Ст-ть '!N118+'[4]Ст-ть '!Q118+'[4]Ст-ть '!S118</f>
        <v>0</v>
      </c>
      <c r="AP121" s="4">
        <f>'[4]Ст-ть '!I118+'[4]Ст-ть '!M118+'[4]Ст-ть '!O118+'[4]Ст-ть '!P118+'[4]Ст-ть '!R118+'[4]Ст-ть '!T118</f>
        <v>0</v>
      </c>
      <c r="AQ121" s="27">
        <f>'[4]Ст-ть '!N118</f>
        <v>0</v>
      </c>
      <c r="AR121" s="4">
        <f>'[4]Ст-ть '!O118</f>
        <v>0</v>
      </c>
      <c r="AS121" s="27">
        <f>'[4]Ст-ть '!S118</f>
        <v>0</v>
      </c>
      <c r="AT121" s="27">
        <f>'[4]Ст-ть '!T118</f>
        <v>0</v>
      </c>
      <c r="AU121" s="27">
        <f>'[4]Ст-ть '!U118</f>
        <v>0</v>
      </c>
      <c r="AV121" s="4">
        <f>'[4]Ст-ть '!V118</f>
        <v>0</v>
      </c>
      <c r="AW121" s="26"/>
      <c r="AX121" s="4"/>
    </row>
    <row r="122" spans="1:50" s="3" customFormat="1" ht="30" customHeight="1" x14ac:dyDescent="0.25">
      <c r="A122" s="41">
        <f>1+A120</f>
        <v>97</v>
      </c>
      <c r="B122" s="2" t="s">
        <v>241</v>
      </c>
      <c r="C122" s="23" t="s">
        <v>232</v>
      </c>
      <c r="D122" s="9"/>
      <c r="E122" s="9" t="s">
        <v>92</v>
      </c>
      <c r="F122" s="10">
        <f t="shared" si="18"/>
        <v>407161771.99000001</v>
      </c>
      <c r="G122" s="27">
        <v>15614</v>
      </c>
      <c r="H122" s="4">
        <v>70406933.719999999</v>
      </c>
      <c r="I122" s="27">
        <v>2</v>
      </c>
      <c r="J122" s="4">
        <v>108194</v>
      </c>
      <c r="K122" s="11">
        <v>117954</v>
      </c>
      <c r="L122" s="11">
        <v>19849</v>
      </c>
      <c r="M122" s="11">
        <v>49605</v>
      </c>
      <c r="N122" s="10">
        <f t="shared" si="22"/>
        <v>244078878.53</v>
      </c>
      <c r="O122" s="10">
        <v>85503952.379999995</v>
      </c>
      <c r="P122" s="10">
        <v>158574926.15000001</v>
      </c>
      <c r="Q122" s="27">
        <f>'[2]Ст-ть '!C120</f>
        <v>2212</v>
      </c>
      <c r="R122" s="10">
        <f t="shared" si="19"/>
        <v>27916386.18</v>
      </c>
      <c r="S122" s="27">
        <f>'[2]Ст-ть '!W120+'[2]Ст-ть '!X120</f>
        <v>0</v>
      </c>
      <c r="T122" s="10">
        <f>'[2]Ст-ть '!Y120</f>
        <v>0</v>
      </c>
      <c r="U122" s="27">
        <f>'[2]Ст-ть '!Z120</f>
        <v>0</v>
      </c>
      <c r="V122" s="10">
        <f>'[2]Ст-ть '!AB120</f>
        <v>0</v>
      </c>
      <c r="W122" s="27">
        <f>'[3]29.12.2023'!AW120</f>
        <v>516</v>
      </c>
      <c r="X122" s="4">
        <f>'[2]Ст-ть '!AH120</f>
        <v>6512140.7199999997</v>
      </c>
      <c r="Y122" s="27">
        <f>'[2]Ст-ть '!W120</f>
        <v>0</v>
      </c>
      <c r="Z122" s="4">
        <f>'[2]Ст-ть '!W120*'[2]Ст-ть '!W$6</f>
        <v>0</v>
      </c>
      <c r="AA122" s="26"/>
      <c r="AB122" s="4"/>
      <c r="AC122" s="27">
        <f>'[3]29.12.2023'!CN120</f>
        <v>1696</v>
      </c>
      <c r="AD122" s="4">
        <f>'[2]Ст-ть '!AI120</f>
        <v>21404245.460000001</v>
      </c>
      <c r="AE122" s="27">
        <f>'[2]Ст-ть '!X120</f>
        <v>0</v>
      </c>
      <c r="AF122" s="4">
        <f>'[2]Ст-ть '!X120*'[2]Ст-ть '!X$6</f>
        <v>0</v>
      </c>
      <c r="AG122" s="26"/>
      <c r="AH122" s="4"/>
      <c r="AI122" s="27">
        <f>'[4]Ст-ть '!C119+'[4]Ст-ть '!U119</f>
        <v>3029</v>
      </c>
      <c r="AJ122" s="10">
        <f>'[4]Ст-ть '!W119</f>
        <v>64759573.560000002</v>
      </c>
      <c r="AK122" s="27">
        <f>'[4]Ст-ть '!N119</f>
        <v>0</v>
      </c>
      <c r="AL122" s="4"/>
      <c r="AM122" s="27">
        <f>'[4]Ст-ть '!S119</f>
        <v>0</v>
      </c>
      <c r="AN122" s="4">
        <f>'[4]Ст-ть '!T119</f>
        <v>0</v>
      </c>
      <c r="AO122" s="27">
        <f>'[4]Ст-ть '!D119+'[4]Ст-ть '!K119+'[4]Ст-ть '!N119+'[4]Ст-ть '!Q119+'[4]Ст-ть '!S119</f>
        <v>3029</v>
      </c>
      <c r="AP122" s="4">
        <f>'[4]Ст-ть '!I119+'[4]Ст-ть '!M119+'[4]Ст-ть '!O119+'[4]Ст-ть '!P119+'[4]Ст-ть '!R119+'[4]Ст-ть '!T119</f>
        <v>64759573.560000002</v>
      </c>
      <c r="AQ122" s="27">
        <f>'[4]Ст-ть '!N119</f>
        <v>0</v>
      </c>
      <c r="AR122" s="4">
        <f>'[4]Ст-ть '!O119</f>
        <v>0</v>
      </c>
      <c r="AS122" s="27">
        <f>'[4]Ст-ть '!S119</f>
        <v>0</v>
      </c>
      <c r="AT122" s="27">
        <f>'[4]Ст-ть '!T119</f>
        <v>0</v>
      </c>
      <c r="AU122" s="27">
        <f>'[4]Ст-ть '!U119</f>
        <v>0</v>
      </c>
      <c r="AV122" s="4">
        <f>'[4]Ст-ть '!V119</f>
        <v>0</v>
      </c>
      <c r="AW122" s="26"/>
      <c r="AX122" s="4"/>
    </row>
    <row r="123" spans="1:50" s="3" customFormat="1" x14ac:dyDescent="0.25">
      <c r="A123" s="42"/>
      <c r="B123" s="1" t="s">
        <v>243</v>
      </c>
      <c r="C123" s="23" t="s">
        <v>234</v>
      </c>
      <c r="D123" s="9"/>
      <c r="E123" s="9" t="s">
        <v>92</v>
      </c>
      <c r="F123" s="10">
        <f t="shared" si="18"/>
        <v>0</v>
      </c>
      <c r="G123" s="27"/>
      <c r="H123" s="4"/>
      <c r="I123" s="27"/>
      <c r="J123" s="4"/>
      <c r="K123" s="11">
        <v>0</v>
      </c>
      <c r="L123" s="11">
        <v>0</v>
      </c>
      <c r="M123" s="11">
        <v>0</v>
      </c>
      <c r="N123" s="10">
        <f t="shared" si="22"/>
        <v>0</v>
      </c>
      <c r="O123" s="10"/>
      <c r="P123" s="10">
        <v>0</v>
      </c>
      <c r="Q123" s="27">
        <f>'[2]Ст-ть '!C121</f>
        <v>0</v>
      </c>
      <c r="R123" s="10">
        <f t="shared" si="19"/>
        <v>0</v>
      </c>
      <c r="S123" s="27">
        <f>'[2]Ст-ть '!W121+'[2]Ст-ть '!X121</f>
        <v>0</v>
      </c>
      <c r="T123" s="10">
        <f>'[2]Ст-ть '!Y121</f>
        <v>0</v>
      </c>
      <c r="U123" s="27">
        <f>'[2]Ст-ть '!Z121</f>
        <v>0</v>
      </c>
      <c r="V123" s="10">
        <f>'[2]Ст-ть '!AB121</f>
        <v>0</v>
      </c>
      <c r="W123" s="27">
        <f>'[3]29.12.2023'!AW121</f>
        <v>0</v>
      </c>
      <c r="X123" s="4">
        <f>'[2]Ст-ть '!AH121</f>
        <v>0</v>
      </c>
      <c r="Y123" s="27">
        <f>'[2]Ст-ть '!W121</f>
        <v>0</v>
      </c>
      <c r="Z123" s="4">
        <f>'[2]Ст-ть '!W121*'[2]Ст-ть '!W$6</f>
        <v>0</v>
      </c>
      <c r="AA123" s="26"/>
      <c r="AB123" s="4"/>
      <c r="AC123" s="27">
        <f>'[3]29.12.2023'!CN121</f>
        <v>0</v>
      </c>
      <c r="AD123" s="4">
        <f>'[2]Ст-ть '!AI121</f>
        <v>0</v>
      </c>
      <c r="AE123" s="27">
        <f>'[2]Ст-ть '!X121</f>
        <v>0</v>
      </c>
      <c r="AF123" s="4">
        <f>'[2]Ст-ть '!X121*'[2]Ст-ть '!X$6</f>
        <v>0</v>
      </c>
      <c r="AG123" s="26"/>
      <c r="AH123" s="4"/>
      <c r="AI123" s="27">
        <f>'[4]Ст-ть '!C120+'[4]Ст-ть '!U120</f>
        <v>0</v>
      </c>
      <c r="AJ123" s="10">
        <f>'[4]Ст-ть '!W120</f>
        <v>0</v>
      </c>
      <c r="AK123" s="27">
        <f>'[4]Ст-ть '!N120</f>
        <v>0</v>
      </c>
      <c r="AL123" s="4"/>
      <c r="AM123" s="27">
        <f>'[4]Ст-ть '!S120</f>
        <v>0</v>
      </c>
      <c r="AN123" s="4">
        <f>'[4]Ст-ть '!T120</f>
        <v>0</v>
      </c>
      <c r="AO123" s="27">
        <f>'[4]Ст-ть '!D120+'[4]Ст-ть '!K120+'[4]Ст-ть '!N120+'[4]Ст-ть '!Q120+'[4]Ст-ть '!S120</f>
        <v>0</v>
      </c>
      <c r="AP123" s="4">
        <f>'[4]Ст-ть '!I120+'[4]Ст-ть '!M120+'[4]Ст-ть '!O120+'[4]Ст-ть '!P120+'[4]Ст-ть '!R120+'[4]Ст-ть '!T120</f>
        <v>0</v>
      </c>
      <c r="AQ123" s="27">
        <f>'[4]Ст-ть '!N120</f>
        <v>0</v>
      </c>
      <c r="AR123" s="4">
        <f>'[4]Ст-ть '!O120</f>
        <v>0</v>
      </c>
      <c r="AS123" s="27">
        <f>'[4]Ст-ть '!S120</f>
        <v>0</v>
      </c>
      <c r="AT123" s="27">
        <f>'[4]Ст-ть '!T120</f>
        <v>0</v>
      </c>
      <c r="AU123" s="27">
        <f>'[4]Ст-ть '!U120</f>
        <v>0</v>
      </c>
      <c r="AV123" s="4">
        <f>'[4]Ст-ть '!V120</f>
        <v>0</v>
      </c>
      <c r="AW123" s="26"/>
      <c r="AX123" s="4"/>
    </row>
    <row r="124" spans="1:50" s="3" customFormat="1" ht="30" customHeight="1" x14ac:dyDescent="0.25">
      <c r="A124" s="41">
        <f>1+A122</f>
        <v>98</v>
      </c>
      <c r="B124" s="2" t="s">
        <v>244</v>
      </c>
      <c r="C124" s="23" t="s">
        <v>236</v>
      </c>
      <c r="D124" s="9"/>
      <c r="E124" s="9" t="s">
        <v>92</v>
      </c>
      <c r="F124" s="10">
        <f t="shared" si="18"/>
        <v>233321075.97999999</v>
      </c>
      <c r="G124" s="27"/>
      <c r="H124" s="4"/>
      <c r="I124" s="27"/>
      <c r="J124" s="4"/>
      <c r="K124" s="11">
        <v>61023</v>
      </c>
      <c r="L124" s="11">
        <v>13398</v>
      </c>
      <c r="M124" s="11">
        <v>45330</v>
      </c>
      <c r="N124" s="10">
        <f t="shared" si="22"/>
        <v>180576671.56</v>
      </c>
      <c r="O124" s="10">
        <v>56623453.770000003</v>
      </c>
      <c r="P124" s="10">
        <v>123953217.79000001</v>
      </c>
      <c r="Q124" s="27">
        <f>'[2]Ст-ть '!C122</f>
        <v>1159</v>
      </c>
      <c r="R124" s="10">
        <f t="shared" si="19"/>
        <v>14744092.369999999</v>
      </c>
      <c r="S124" s="27">
        <f>'[2]Ст-ть '!W122+'[2]Ст-ть '!X122</f>
        <v>0</v>
      </c>
      <c r="T124" s="10">
        <f>'[2]Ст-ть '!Y122</f>
        <v>0</v>
      </c>
      <c r="U124" s="27">
        <f>'[2]Ст-ть '!Z122</f>
        <v>0</v>
      </c>
      <c r="V124" s="10">
        <f>'[2]Ст-ть '!AB122</f>
        <v>0</v>
      </c>
      <c r="W124" s="27">
        <f>'[3]29.12.2023'!AW122</f>
        <v>839</v>
      </c>
      <c r="X124" s="4">
        <f>'[2]Ст-ть '!AH122</f>
        <v>10673247.189999999</v>
      </c>
      <c r="Y124" s="27">
        <f>'[2]Ст-ть '!W122</f>
        <v>0</v>
      </c>
      <c r="Z124" s="4">
        <f>'[2]Ст-ть '!W122*'[2]Ст-ть '!W$6</f>
        <v>0</v>
      </c>
      <c r="AA124" s="26"/>
      <c r="AB124" s="4"/>
      <c r="AC124" s="27">
        <f>'[3]29.12.2023'!CN122</f>
        <v>320</v>
      </c>
      <c r="AD124" s="4">
        <f>'[2]Ст-ть '!AI122</f>
        <v>4070845.18</v>
      </c>
      <c r="AE124" s="27">
        <f>'[2]Ст-ть '!X122</f>
        <v>0</v>
      </c>
      <c r="AF124" s="4">
        <f>'[2]Ст-ть '!X122*'[2]Ст-ть '!X$6</f>
        <v>0</v>
      </c>
      <c r="AG124" s="26"/>
      <c r="AH124" s="4"/>
      <c r="AI124" s="27">
        <f>'[4]Ст-ть '!C121+'[4]Ст-ть '!U121</f>
        <v>1693</v>
      </c>
      <c r="AJ124" s="10">
        <f>'[4]Ст-ть '!W121</f>
        <v>38000312.049999997</v>
      </c>
      <c r="AK124" s="27">
        <f>'[4]Ст-ть '!N121</f>
        <v>0</v>
      </c>
      <c r="AL124" s="4"/>
      <c r="AM124" s="27">
        <f>'[4]Ст-ть '!S121</f>
        <v>0</v>
      </c>
      <c r="AN124" s="4">
        <f>'[4]Ст-ть '!T121</f>
        <v>0</v>
      </c>
      <c r="AO124" s="27">
        <f>'[4]Ст-ть '!D121+'[4]Ст-ть '!K121+'[4]Ст-ть '!N121+'[4]Ст-ть '!Q121+'[4]Ст-ть '!S121</f>
        <v>1693</v>
      </c>
      <c r="AP124" s="4">
        <f>'[4]Ст-ть '!I121+'[4]Ст-ть '!M121+'[4]Ст-ть '!O121+'[4]Ст-ть '!P121+'[4]Ст-ть '!R121+'[4]Ст-ть '!T121</f>
        <v>38000312.049999997</v>
      </c>
      <c r="AQ124" s="27">
        <f>'[4]Ст-ть '!N121</f>
        <v>0</v>
      </c>
      <c r="AR124" s="4">
        <f>'[4]Ст-ть '!O121</f>
        <v>0</v>
      </c>
      <c r="AS124" s="27">
        <f>'[4]Ст-ть '!S121</f>
        <v>0</v>
      </c>
      <c r="AT124" s="27">
        <f>'[4]Ст-ть '!T121</f>
        <v>0</v>
      </c>
      <c r="AU124" s="27">
        <f>'[4]Ст-ть '!U121</f>
        <v>0</v>
      </c>
      <c r="AV124" s="4">
        <f>'[4]Ст-ть '!V121</f>
        <v>0</v>
      </c>
      <c r="AW124" s="26"/>
      <c r="AX124" s="4"/>
    </row>
    <row r="125" spans="1:50" s="3" customFormat="1" x14ac:dyDescent="0.25">
      <c r="A125" s="42"/>
      <c r="B125" s="1" t="s">
        <v>246</v>
      </c>
      <c r="C125" s="22"/>
      <c r="D125" s="9"/>
      <c r="E125" s="9"/>
      <c r="F125" s="10">
        <f t="shared" si="18"/>
        <v>0</v>
      </c>
      <c r="G125" s="27"/>
      <c r="H125" s="4"/>
      <c r="I125" s="27"/>
      <c r="J125" s="4"/>
      <c r="K125" s="11">
        <v>0</v>
      </c>
      <c r="L125" s="11">
        <v>0</v>
      </c>
      <c r="M125" s="11">
        <v>0</v>
      </c>
      <c r="N125" s="10">
        <f t="shared" si="22"/>
        <v>0</v>
      </c>
      <c r="O125" s="10"/>
      <c r="P125" s="10">
        <v>0</v>
      </c>
      <c r="Q125" s="27">
        <f>'[2]Ст-ть '!C123</f>
        <v>0</v>
      </c>
      <c r="R125" s="10">
        <f t="shared" si="19"/>
        <v>0</v>
      </c>
      <c r="S125" s="27">
        <f>'[2]Ст-ть '!W123+'[2]Ст-ть '!X123</f>
        <v>0</v>
      </c>
      <c r="T125" s="10">
        <f>'[2]Ст-ть '!Y123</f>
        <v>0</v>
      </c>
      <c r="U125" s="27">
        <f>'[2]Ст-ть '!Z123</f>
        <v>0</v>
      </c>
      <c r="V125" s="10">
        <f>'[2]Ст-ть '!AB123</f>
        <v>0</v>
      </c>
      <c r="W125" s="27">
        <f>'[3]29.12.2023'!AW123</f>
        <v>0</v>
      </c>
      <c r="X125" s="4">
        <f>'[2]Ст-ть '!AH123</f>
        <v>0</v>
      </c>
      <c r="Y125" s="27">
        <f>'[2]Ст-ть '!W123</f>
        <v>0</v>
      </c>
      <c r="Z125" s="4">
        <f>'[2]Ст-ть '!W123*'[2]Ст-ть '!W$6</f>
        <v>0</v>
      </c>
      <c r="AA125" s="26"/>
      <c r="AB125" s="4"/>
      <c r="AC125" s="27">
        <f>'[3]29.12.2023'!CN123</f>
        <v>0</v>
      </c>
      <c r="AD125" s="4">
        <f>'[2]Ст-ть '!AI123</f>
        <v>0</v>
      </c>
      <c r="AE125" s="27">
        <f>'[2]Ст-ть '!X123</f>
        <v>0</v>
      </c>
      <c r="AF125" s="4">
        <f>'[2]Ст-ть '!X123*'[2]Ст-ть '!X$6</f>
        <v>0</v>
      </c>
      <c r="AG125" s="26"/>
      <c r="AH125" s="4"/>
      <c r="AI125" s="27">
        <f>'[4]Ст-ть '!C122+'[4]Ст-ть '!U122</f>
        <v>0</v>
      </c>
      <c r="AJ125" s="10">
        <f>'[4]Ст-ть '!W122</f>
        <v>0</v>
      </c>
      <c r="AK125" s="27">
        <f>'[4]Ст-ть '!N122</f>
        <v>0</v>
      </c>
      <c r="AL125" s="4"/>
      <c r="AM125" s="27">
        <f>'[4]Ст-ть '!S122</f>
        <v>0</v>
      </c>
      <c r="AN125" s="4">
        <f>'[4]Ст-ть '!T122</f>
        <v>0</v>
      </c>
      <c r="AO125" s="27">
        <f>'[4]Ст-ть '!D122+'[4]Ст-ть '!K122+'[4]Ст-ть '!N122+'[4]Ст-ть '!Q122+'[4]Ст-ть '!S122</f>
        <v>0</v>
      </c>
      <c r="AP125" s="4">
        <f>'[4]Ст-ть '!I122+'[4]Ст-ть '!M122+'[4]Ст-ть '!O122+'[4]Ст-ть '!P122+'[4]Ст-ть '!R122+'[4]Ст-ть '!T122</f>
        <v>0</v>
      </c>
      <c r="AQ125" s="27">
        <f>'[4]Ст-ть '!N122</f>
        <v>0</v>
      </c>
      <c r="AR125" s="4">
        <f>'[4]Ст-ть '!O122</f>
        <v>0</v>
      </c>
      <c r="AS125" s="27">
        <f>'[4]Ст-ть '!S122</f>
        <v>0</v>
      </c>
      <c r="AT125" s="27">
        <f>'[4]Ст-ть '!T122</f>
        <v>0</v>
      </c>
      <c r="AU125" s="27">
        <f>'[4]Ст-ть '!U122</f>
        <v>0</v>
      </c>
      <c r="AV125" s="4">
        <f>'[4]Ст-ть '!V122</f>
        <v>0</v>
      </c>
      <c r="AW125" s="26"/>
      <c r="AX125" s="4"/>
    </row>
    <row r="126" spans="1:50" s="3" customFormat="1" ht="30" customHeight="1" x14ac:dyDescent="0.25">
      <c r="A126" s="41">
        <f>1+A124</f>
        <v>99</v>
      </c>
      <c r="B126" s="2" t="s">
        <v>247</v>
      </c>
      <c r="C126" s="23" t="s">
        <v>239</v>
      </c>
      <c r="D126" s="9"/>
      <c r="E126" s="9" t="s">
        <v>39</v>
      </c>
      <c r="F126" s="10">
        <f t="shared" si="18"/>
        <v>245007795.47</v>
      </c>
      <c r="G126" s="27"/>
      <c r="H126" s="4"/>
      <c r="I126" s="27"/>
      <c r="J126" s="4"/>
      <c r="K126" s="11">
        <v>80107</v>
      </c>
      <c r="L126" s="11">
        <v>6284</v>
      </c>
      <c r="M126" s="11">
        <v>46145</v>
      </c>
      <c r="N126" s="10">
        <f t="shared" si="22"/>
        <v>202734014.19999999</v>
      </c>
      <c r="O126" s="10">
        <v>58737857.75</v>
      </c>
      <c r="P126" s="10">
        <v>143996156.44999999</v>
      </c>
      <c r="Q126" s="27">
        <f>'[2]Ст-ть '!C124</f>
        <v>1335</v>
      </c>
      <c r="R126" s="10">
        <f t="shared" si="19"/>
        <v>16328381.539999999</v>
      </c>
      <c r="S126" s="27">
        <f>'[2]Ст-ть '!W124+'[2]Ст-ть '!X124</f>
        <v>0</v>
      </c>
      <c r="T126" s="10">
        <f>'[2]Ст-ть '!Y124</f>
        <v>0</v>
      </c>
      <c r="U126" s="27">
        <f>'[2]Ст-ть '!Z124</f>
        <v>0</v>
      </c>
      <c r="V126" s="10">
        <f>'[2]Ст-ть '!AB124</f>
        <v>0</v>
      </c>
      <c r="W126" s="27">
        <f>'[3]29.12.2023'!AW124</f>
        <v>795</v>
      </c>
      <c r="X126" s="4">
        <f>'[2]Ст-ть '!AH124</f>
        <v>9723642.9399999995</v>
      </c>
      <c r="Y126" s="27">
        <f>'[2]Ст-ть '!W124</f>
        <v>0</v>
      </c>
      <c r="Z126" s="4">
        <f>'[2]Ст-ть '!W124*'[2]Ст-ть '!W$6</f>
        <v>0</v>
      </c>
      <c r="AA126" s="26"/>
      <c r="AB126" s="4"/>
      <c r="AC126" s="27">
        <f>'[3]29.12.2023'!CN124</f>
        <v>540</v>
      </c>
      <c r="AD126" s="4">
        <f>'[2]Ст-ть '!AI124</f>
        <v>6604738.5999999996</v>
      </c>
      <c r="AE126" s="27">
        <f>'[2]Ст-ть '!X124</f>
        <v>0</v>
      </c>
      <c r="AF126" s="4">
        <f>'[2]Ст-ть '!X124*'[2]Ст-ть '!X$6</f>
        <v>0</v>
      </c>
      <c r="AG126" s="26"/>
      <c r="AH126" s="4"/>
      <c r="AI126" s="27">
        <f>'[4]Ст-ть '!C123+'[4]Ст-ть '!U123</f>
        <v>1316</v>
      </c>
      <c r="AJ126" s="10">
        <f>'[4]Ст-ть '!W123</f>
        <v>25945399.73</v>
      </c>
      <c r="AK126" s="27">
        <f>'[4]Ст-ть '!N123</f>
        <v>0</v>
      </c>
      <c r="AL126" s="4"/>
      <c r="AM126" s="27">
        <f>'[4]Ст-ть '!S123</f>
        <v>0</v>
      </c>
      <c r="AN126" s="4">
        <f>'[4]Ст-ть '!T123</f>
        <v>0</v>
      </c>
      <c r="AO126" s="27">
        <f>'[4]Ст-ть '!D123+'[4]Ст-ть '!K123+'[4]Ст-ть '!N123+'[4]Ст-ть '!Q123+'[4]Ст-ть '!S123</f>
        <v>1316</v>
      </c>
      <c r="AP126" s="4">
        <f>'[4]Ст-ть '!I123+'[4]Ст-ть '!M123+'[4]Ст-ть '!O123+'[4]Ст-ть '!P123+'[4]Ст-ть '!R123+'[4]Ст-ть '!T123</f>
        <v>25945399.73</v>
      </c>
      <c r="AQ126" s="27">
        <f>'[4]Ст-ть '!N123</f>
        <v>0</v>
      </c>
      <c r="AR126" s="4">
        <f>'[4]Ст-ть '!O123</f>
        <v>0</v>
      </c>
      <c r="AS126" s="27">
        <f>'[4]Ст-ть '!S123</f>
        <v>0</v>
      </c>
      <c r="AT126" s="27">
        <f>'[4]Ст-ть '!T123</f>
        <v>0</v>
      </c>
      <c r="AU126" s="27">
        <f>'[4]Ст-ть '!U123</f>
        <v>0</v>
      </c>
      <c r="AV126" s="4">
        <f>'[4]Ст-ть '!V123</f>
        <v>0</v>
      </c>
      <c r="AW126" s="26"/>
      <c r="AX126" s="4"/>
    </row>
    <row r="127" spans="1:50" s="3" customFormat="1" x14ac:dyDescent="0.25">
      <c r="A127" s="42"/>
      <c r="B127" s="1" t="s">
        <v>249</v>
      </c>
      <c r="C127" s="22"/>
      <c r="D127" s="9"/>
      <c r="E127" s="12" t="s">
        <v>39</v>
      </c>
      <c r="F127" s="10">
        <f t="shared" si="18"/>
        <v>0</v>
      </c>
      <c r="G127" s="27"/>
      <c r="H127" s="4"/>
      <c r="I127" s="27"/>
      <c r="J127" s="4"/>
      <c r="K127" s="11">
        <v>0</v>
      </c>
      <c r="L127" s="11">
        <v>0</v>
      </c>
      <c r="M127" s="11">
        <v>0</v>
      </c>
      <c r="N127" s="10">
        <f t="shared" si="22"/>
        <v>0</v>
      </c>
      <c r="O127" s="10"/>
      <c r="P127" s="10">
        <v>0</v>
      </c>
      <c r="Q127" s="27">
        <f>'[2]Ст-ть '!C125</f>
        <v>0</v>
      </c>
      <c r="R127" s="10">
        <f t="shared" si="19"/>
        <v>0</v>
      </c>
      <c r="S127" s="27">
        <f>'[2]Ст-ть '!W125+'[2]Ст-ть '!X125</f>
        <v>0</v>
      </c>
      <c r="T127" s="10">
        <f>'[2]Ст-ть '!Y125</f>
        <v>0</v>
      </c>
      <c r="U127" s="27">
        <f>'[2]Ст-ть '!Z125</f>
        <v>0</v>
      </c>
      <c r="V127" s="10">
        <f>'[2]Ст-ть '!AB125</f>
        <v>0</v>
      </c>
      <c r="W127" s="27">
        <f>'[3]29.12.2023'!AW125</f>
        <v>0</v>
      </c>
      <c r="X127" s="4">
        <f>'[2]Ст-ть '!AH125</f>
        <v>0</v>
      </c>
      <c r="Y127" s="27">
        <f>'[2]Ст-ть '!W125</f>
        <v>0</v>
      </c>
      <c r="Z127" s="4">
        <f>'[2]Ст-ть '!W125*'[2]Ст-ть '!W$6</f>
        <v>0</v>
      </c>
      <c r="AA127" s="26"/>
      <c r="AB127" s="4"/>
      <c r="AC127" s="27">
        <f>'[3]29.12.2023'!CN125</f>
        <v>0</v>
      </c>
      <c r="AD127" s="4">
        <f>'[2]Ст-ть '!AI125</f>
        <v>0</v>
      </c>
      <c r="AE127" s="27">
        <f>'[2]Ст-ть '!X125</f>
        <v>0</v>
      </c>
      <c r="AF127" s="4">
        <f>'[2]Ст-ть '!X125*'[2]Ст-ть '!X$6</f>
        <v>0</v>
      </c>
      <c r="AG127" s="26"/>
      <c r="AH127" s="4"/>
      <c r="AI127" s="27">
        <f>'[4]Ст-ть '!C124+'[4]Ст-ть '!U124</f>
        <v>0</v>
      </c>
      <c r="AJ127" s="10">
        <f>'[4]Ст-ть '!W124</f>
        <v>0</v>
      </c>
      <c r="AK127" s="27">
        <f>'[4]Ст-ть '!N124</f>
        <v>0</v>
      </c>
      <c r="AL127" s="4"/>
      <c r="AM127" s="27">
        <f>'[4]Ст-ть '!S124</f>
        <v>0</v>
      </c>
      <c r="AN127" s="4">
        <f>'[4]Ст-ть '!T124</f>
        <v>0</v>
      </c>
      <c r="AO127" s="27">
        <f>'[4]Ст-ть '!D124+'[4]Ст-ть '!K124+'[4]Ст-ть '!N124+'[4]Ст-ть '!Q124+'[4]Ст-ть '!S124</f>
        <v>0</v>
      </c>
      <c r="AP127" s="4">
        <f>'[4]Ст-ть '!I124+'[4]Ст-ть '!M124+'[4]Ст-ть '!O124+'[4]Ст-ть '!P124+'[4]Ст-ть '!R124+'[4]Ст-ть '!T124</f>
        <v>0</v>
      </c>
      <c r="AQ127" s="27">
        <f>'[4]Ст-ть '!N124</f>
        <v>0</v>
      </c>
      <c r="AR127" s="4">
        <f>'[4]Ст-ть '!O124</f>
        <v>0</v>
      </c>
      <c r="AS127" s="27">
        <f>'[4]Ст-ть '!S124</f>
        <v>0</v>
      </c>
      <c r="AT127" s="27">
        <f>'[4]Ст-ть '!T124</f>
        <v>0</v>
      </c>
      <c r="AU127" s="27">
        <f>'[4]Ст-ть '!U124</f>
        <v>0</v>
      </c>
      <c r="AV127" s="4">
        <f>'[4]Ст-ть '!V124</f>
        <v>0</v>
      </c>
      <c r="AW127" s="26"/>
      <c r="AX127" s="4"/>
    </row>
    <row r="128" spans="1:50" s="3" customFormat="1" ht="30" customHeight="1" x14ac:dyDescent="0.25">
      <c r="A128" s="41">
        <f>1+A126</f>
        <v>100</v>
      </c>
      <c r="B128" s="2" t="s">
        <v>250</v>
      </c>
      <c r="C128" s="23" t="s">
        <v>242</v>
      </c>
      <c r="D128" s="9"/>
      <c r="E128" s="9" t="s">
        <v>39</v>
      </c>
      <c r="F128" s="10">
        <f t="shared" si="18"/>
        <v>271043050.63</v>
      </c>
      <c r="G128" s="27"/>
      <c r="H128" s="4"/>
      <c r="I128" s="27"/>
      <c r="J128" s="4"/>
      <c r="K128" s="11">
        <v>115956</v>
      </c>
      <c r="L128" s="11">
        <v>16347</v>
      </c>
      <c r="M128" s="11">
        <v>39965</v>
      </c>
      <c r="N128" s="10">
        <f t="shared" si="22"/>
        <v>189820606.55000001</v>
      </c>
      <c r="O128" s="10">
        <v>47646802.32</v>
      </c>
      <c r="P128" s="10">
        <v>142173804.22999999</v>
      </c>
      <c r="Q128" s="27">
        <f>'[2]Ст-ть '!C126</f>
        <v>1200</v>
      </c>
      <c r="R128" s="10">
        <f t="shared" si="19"/>
        <v>15490673.6</v>
      </c>
      <c r="S128" s="27">
        <f>'[2]Ст-ть '!W126+'[2]Ст-ть '!X126</f>
        <v>0</v>
      </c>
      <c r="T128" s="10">
        <f>'[2]Ст-ть '!Y126</f>
        <v>0</v>
      </c>
      <c r="U128" s="27">
        <f>'[2]Ст-ть '!Z126</f>
        <v>0</v>
      </c>
      <c r="V128" s="10">
        <f>'[2]Ст-ть '!AB126</f>
        <v>0</v>
      </c>
      <c r="W128" s="27">
        <f>'[3]29.12.2023'!AW126</f>
        <v>162</v>
      </c>
      <c r="X128" s="4">
        <f>'[2]Ст-ть '!AH126</f>
        <v>2091240.94</v>
      </c>
      <c r="Y128" s="27">
        <f>'[2]Ст-ть '!W126</f>
        <v>0</v>
      </c>
      <c r="Z128" s="4">
        <f>'[2]Ст-ть '!W126*'[2]Ст-ть '!W$6</f>
        <v>0</v>
      </c>
      <c r="AA128" s="26"/>
      <c r="AB128" s="4"/>
      <c r="AC128" s="27">
        <f>'[3]29.12.2023'!CN126</f>
        <v>1038</v>
      </c>
      <c r="AD128" s="4">
        <f>'[2]Ст-ть '!AI126</f>
        <v>13399432.66</v>
      </c>
      <c r="AE128" s="27">
        <f>'[2]Ст-ть '!X126</f>
        <v>0</v>
      </c>
      <c r="AF128" s="4">
        <f>'[2]Ст-ть '!X126*'[2]Ст-ть '!X$6</f>
        <v>0</v>
      </c>
      <c r="AG128" s="26"/>
      <c r="AH128" s="4"/>
      <c r="AI128" s="27">
        <f>'[4]Ст-ть '!C125+'[4]Ст-ть '!U125</f>
        <v>3176</v>
      </c>
      <c r="AJ128" s="10">
        <f>'[4]Ст-ть '!W125</f>
        <v>65731770.479999997</v>
      </c>
      <c r="AK128" s="27">
        <f>'[4]Ст-ть '!N125</f>
        <v>0</v>
      </c>
      <c r="AL128" s="4"/>
      <c r="AM128" s="27">
        <f>'[4]Ст-ть '!S125</f>
        <v>0</v>
      </c>
      <c r="AN128" s="4">
        <f>'[4]Ст-ть '!T125</f>
        <v>0</v>
      </c>
      <c r="AO128" s="27">
        <f>'[4]Ст-ть '!D125+'[4]Ст-ть '!K125+'[4]Ст-ть '!N125+'[4]Ст-ть '!Q125+'[4]Ст-ть '!S125</f>
        <v>3176</v>
      </c>
      <c r="AP128" s="4">
        <f>'[4]Ст-ть '!I125+'[4]Ст-ть '!M125+'[4]Ст-ть '!O125+'[4]Ст-ть '!P125+'[4]Ст-ть '!R125+'[4]Ст-ть '!T125</f>
        <v>65731770.479999997</v>
      </c>
      <c r="AQ128" s="27">
        <f>'[4]Ст-ть '!N125</f>
        <v>0</v>
      </c>
      <c r="AR128" s="4">
        <f>'[4]Ст-ть '!O125</f>
        <v>0</v>
      </c>
      <c r="AS128" s="27">
        <f>'[4]Ст-ть '!S125</f>
        <v>0</v>
      </c>
      <c r="AT128" s="27">
        <f>'[4]Ст-ть '!T125</f>
        <v>0</v>
      </c>
      <c r="AU128" s="27">
        <f>'[4]Ст-ть '!U125</f>
        <v>0</v>
      </c>
      <c r="AV128" s="4">
        <f>'[4]Ст-ть '!V125</f>
        <v>0</v>
      </c>
      <c r="AW128" s="26"/>
      <c r="AX128" s="4"/>
    </row>
    <row r="129" spans="1:50" s="3" customFormat="1" x14ac:dyDescent="0.25">
      <c r="A129" s="41"/>
      <c r="B129" s="1" t="s">
        <v>286</v>
      </c>
      <c r="C129" s="22"/>
      <c r="D129" s="9"/>
      <c r="E129" s="12" t="s">
        <v>39</v>
      </c>
      <c r="F129" s="10">
        <f t="shared" si="18"/>
        <v>0</v>
      </c>
      <c r="G129" s="27"/>
      <c r="H129" s="4"/>
      <c r="I129" s="27"/>
      <c r="J129" s="4"/>
      <c r="K129" s="11">
        <v>0</v>
      </c>
      <c r="L129" s="11">
        <v>0</v>
      </c>
      <c r="M129" s="11">
        <v>0</v>
      </c>
      <c r="N129" s="10">
        <f t="shared" si="22"/>
        <v>0</v>
      </c>
      <c r="O129" s="10"/>
      <c r="P129" s="10">
        <v>0</v>
      </c>
      <c r="Q129" s="27">
        <f>'[2]Ст-ть '!C127</f>
        <v>0</v>
      </c>
      <c r="R129" s="10">
        <f t="shared" si="19"/>
        <v>0</v>
      </c>
      <c r="S129" s="27">
        <f>'[2]Ст-ть '!W127+'[2]Ст-ть '!X127</f>
        <v>0</v>
      </c>
      <c r="T129" s="10">
        <f>'[2]Ст-ть '!Y127</f>
        <v>0</v>
      </c>
      <c r="U129" s="27">
        <f>'[2]Ст-ть '!Z127</f>
        <v>0</v>
      </c>
      <c r="V129" s="10">
        <f>'[2]Ст-ть '!AB127</f>
        <v>0</v>
      </c>
      <c r="W129" s="27">
        <f>'[3]29.12.2023'!AW127</f>
        <v>0</v>
      </c>
      <c r="X129" s="4">
        <f>'[2]Ст-ть '!AH127</f>
        <v>0</v>
      </c>
      <c r="Y129" s="27">
        <f>'[2]Ст-ть '!W127</f>
        <v>0</v>
      </c>
      <c r="Z129" s="4">
        <f>'[2]Ст-ть '!W127*'[2]Ст-ть '!W$6</f>
        <v>0</v>
      </c>
      <c r="AA129" s="26"/>
      <c r="AB129" s="4"/>
      <c r="AC129" s="27">
        <f>'[3]29.12.2023'!CN127</f>
        <v>0</v>
      </c>
      <c r="AD129" s="4">
        <f>'[2]Ст-ть '!AI127</f>
        <v>0</v>
      </c>
      <c r="AE129" s="27">
        <f>'[2]Ст-ть '!X127</f>
        <v>0</v>
      </c>
      <c r="AF129" s="4">
        <f>'[2]Ст-ть '!X127*'[2]Ст-ть '!X$6</f>
        <v>0</v>
      </c>
      <c r="AG129" s="26"/>
      <c r="AH129" s="4"/>
      <c r="AI129" s="27">
        <f>'[4]Ст-ть '!C126+'[4]Ст-ть '!U126</f>
        <v>0</v>
      </c>
      <c r="AJ129" s="10">
        <f>'[4]Ст-ть '!W126</f>
        <v>0</v>
      </c>
      <c r="AK129" s="27">
        <f>'[4]Ст-ть '!N126</f>
        <v>0</v>
      </c>
      <c r="AL129" s="4"/>
      <c r="AM129" s="27">
        <f>'[4]Ст-ть '!S126</f>
        <v>0</v>
      </c>
      <c r="AN129" s="4">
        <f>'[4]Ст-ть '!T126</f>
        <v>0</v>
      </c>
      <c r="AO129" s="27">
        <f>'[4]Ст-ть '!D126+'[4]Ст-ть '!K126+'[4]Ст-ть '!N126+'[4]Ст-ть '!Q126+'[4]Ст-ть '!S126</f>
        <v>0</v>
      </c>
      <c r="AP129" s="4">
        <f>'[4]Ст-ть '!I126+'[4]Ст-ть '!M126+'[4]Ст-ть '!O126+'[4]Ст-ть '!P126+'[4]Ст-ть '!R126+'[4]Ст-ть '!T126</f>
        <v>0</v>
      </c>
      <c r="AQ129" s="27">
        <f>'[4]Ст-ть '!N126</f>
        <v>0</v>
      </c>
      <c r="AR129" s="4">
        <f>'[4]Ст-ть '!O126</f>
        <v>0</v>
      </c>
      <c r="AS129" s="27">
        <f>'[4]Ст-ть '!S126</f>
        <v>0</v>
      </c>
      <c r="AT129" s="27">
        <f>'[4]Ст-ть '!T126</f>
        <v>0</v>
      </c>
      <c r="AU129" s="27">
        <f>'[4]Ст-ть '!U126</f>
        <v>0</v>
      </c>
      <c r="AV129" s="4">
        <f>'[4]Ст-ть '!V126</f>
        <v>0</v>
      </c>
      <c r="AW129" s="26"/>
      <c r="AX129" s="4"/>
    </row>
    <row r="130" spans="1:50" s="3" customFormat="1" x14ac:dyDescent="0.25">
      <c r="A130" s="41">
        <f>A128+1</f>
        <v>101</v>
      </c>
      <c r="B130" s="2" t="s">
        <v>287</v>
      </c>
      <c r="C130" s="23" t="s">
        <v>245</v>
      </c>
      <c r="D130" s="9"/>
      <c r="E130" s="9" t="s">
        <v>39</v>
      </c>
      <c r="F130" s="10">
        <f t="shared" si="18"/>
        <v>0</v>
      </c>
      <c r="G130" s="27"/>
      <c r="H130" s="4"/>
      <c r="I130" s="27"/>
      <c r="J130" s="4"/>
      <c r="K130" s="11">
        <v>0</v>
      </c>
      <c r="L130" s="11">
        <v>0</v>
      </c>
      <c r="M130" s="11">
        <v>0</v>
      </c>
      <c r="N130" s="10">
        <f t="shared" si="22"/>
        <v>0</v>
      </c>
      <c r="O130" s="10"/>
      <c r="P130" s="10">
        <v>0</v>
      </c>
      <c r="Q130" s="27">
        <f>'[2]Ст-ть '!C128</f>
        <v>0</v>
      </c>
      <c r="R130" s="10">
        <f t="shared" si="19"/>
        <v>0</v>
      </c>
      <c r="S130" s="27">
        <f>'[2]Ст-ть '!W128+'[2]Ст-ть '!X128</f>
        <v>0</v>
      </c>
      <c r="T130" s="10">
        <f>'[2]Ст-ть '!Y128</f>
        <v>0</v>
      </c>
      <c r="U130" s="27">
        <f>'[2]Ст-ть '!Z128</f>
        <v>0</v>
      </c>
      <c r="V130" s="10">
        <f>'[2]Ст-ть '!AB128</f>
        <v>0</v>
      </c>
      <c r="W130" s="27">
        <f>'[3]29.12.2023'!AW128</f>
        <v>0</v>
      </c>
      <c r="X130" s="4">
        <f>'[2]Ст-ть '!AH128</f>
        <v>0</v>
      </c>
      <c r="Y130" s="27">
        <f>'[2]Ст-ть '!W128</f>
        <v>0</v>
      </c>
      <c r="Z130" s="4">
        <f>'[2]Ст-ть '!W128*'[2]Ст-ть '!W$6</f>
        <v>0</v>
      </c>
      <c r="AA130" s="26"/>
      <c r="AB130" s="4"/>
      <c r="AC130" s="27">
        <f>'[3]29.12.2023'!CN128</f>
        <v>0</v>
      </c>
      <c r="AD130" s="4">
        <f>'[2]Ст-ть '!AI128</f>
        <v>0</v>
      </c>
      <c r="AE130" s="27">
        <f>'[2]Ст-ть '!X128</f>
        <v>0</v>
      </c>
      <c r="AF130" s="4">
        <f>'[2]Ст-ть '!X128*'[2]Ст-ть '!X$6</f>
        <v>0</v>
      </c>
      <c r="AG130" s="26"/>
      <c r="AH130" s="4"/>
      <c r="AI130" s="27">
        <f>'[4]Ст-ть '!C127+'[4]Ст-ть '!U127</f>
        <v>0</v>
      </c>
      <c r="AJ130" s="10">
        <f>'[4]Ст-ть '!W127</f>
        <v>0</v>
      </c>
      <c r="AK130" s="27">
        <f>'[4]Ст-ть '!N127</f>
        <v>0</v>
      </c>
      <c r="AL130" s="4"/>
      <c r="AM130" s="27">
        <f>'[4]Ст-ть '!S127</f>
        <v>0</v>
      </c>
      <c r="AN130" s="4">
        <f>'[4]Ст-ть '!T127</f>
        <v>0</v>
      </c>
      <c r="AO130" s="27">
        <f>'[4]Ст-ть '!D127+'[4]Ст-ть '!K127+'[4]Ст-ть '!N127+'[4]Ст-ть '!Q127+'[4]Ст-ть '!S127</f>
        <v>0</v>
      </c>
      <c r="AP130" s="4">
        <f>'[4]Ст-ть '!I127+'[4]Ст-ть '!M127+'[4]Ст-ть '!O127+'[4]Ст-ть '!P127+'[4]Ст-ть '!R127+'[4]Ст-ть '!T127</f>
        <v>0</v>
      </c>
      <c r="AQ130" s="27">
        <f>'[4]Ст-ть '!N127</f>
        <v>0</v>
      </c>
      <c r="AR130" s="4">
        <f>'[4]Ст-ть '!O127</f>
        <v>0</v>
      </c>
      <c r="AS130" s="27">
        <f>'[4]Ст-ть '!S127</f>
        <v>0</v>
      </c>
      <c r="AT130" s="27">
        <f>'[4]Ст-ть '!T127</f>
        <v>0</v>
      </c>
      <c r="AU130" s="27">
        <f>'[4]Ст-ть '!U127</f>
        <v>0</v>
      </c>
      <c r="AV130" s="4">
        <f>'[4]Ст-ть '!V127</f>
        <v>0</v>
      </c>
      <c r="AW130" s="26"/>
      <c r="AX130" s="4"/>
    </row>
    <row r="131" spans="1:50" s="3" customFormat="1" x14ac:dyDescent="0.25">
      <c r="A131" s="42"/>
      <c r="B131" s="1" t="s">
        <v>251</v>
      </c>
      <c r="C131" s="22"/>
      <c r="D131" s="9"/>
      <c r="E131" s="12" t="s">
        <v>39</v>
      </c>
      <c r="F131" s="10">
        <f t="shared" si="18"/>
        <v>0</v>
      </c>
      <c r="G131" s="27"/>
      <c r="H131" s="4"/>
      <c r="I131" s="27"/>
      <c r="J131" s="4"/>
      <c r="K131" s="11">
        <v>0</v>
      </c>
      <c r="L131" s="11">
        <v>0</v>
      </c>
      <c r="M131" s="11">
        <v>0</v>
      </c>
      <c r="N131" s="10">
        <f t="shared" si="22"/>
        <v>0</v>
      </c>
      <c r="O131" s="10"/>
      <c r="P131" s="10">
        <v>0</v>
      </c>
      <c r="Q131" s="27">
        <f>'[2]Ст-ть '!C129</f>
        <v>0</v>
      </c>
      <c r="R131" s="10">
        <f t="shared" si="19"/>
        <v>0</v>
      </c>
      <c r="S131" s="27">
        <f>'[2]Ст-ть '!W129+'[2]Ст-ть '!X129</f>
        <v>0</v>
      </c>
      <c r="T131" s="10">
        <f>'[2]Ст-ть '!Y129</f>
        <v>0</v>
      </c>
      <c r="U131" s="27">
        <f>'[2]Ст-ть '!Z129</f>
        <v>0</v>
      </c>
      <c r="V131" s="10">
        <f>'[2]Ст-ть '!AB129</f>
        <v>0</v>
      </c>
      <c r="W131" s="27">
        <f>'[3]29.12.2023'!AW129</f>
        <v>0</v>
      </c>
      <c r="X131" s="4">
        <f>'[2]Ст-ть '!AH129</f>
        <v>0</v>
      </c>
      <c r="Y131" s="27">
        <f>'[2]Ст-ть '!W129</f>
        <v>0</v>
      </c>
      <c r="Z131" s="4">
        <f>'[2]Ст-ть '!W129*'[2]Ст-ть '!W$6</f>
        <v>0</v>
      </c>
      <c r="AA131" s="26"/>
      <c r="AB131" s="4"/>
      <c r="AC131" s="27">
        <f>'[3]29.12.2023'!CN129</f>
        <v>0</v>
      </c>
      <c r="AD131" s="4">
        <f>'[2]Ст-ть '!AI129</f>
        <v>0</v>
      </c>
      <c r="AE131" s="27">
        <f>'[2]Ст-ть '!X129</f>
        <v>0</v>
      </c>
      <c r="AF131" s="4">
        <f>'[2]Ст-ть '!X129*'[2]Ст-ть '!X$6</f>
        <v>0</v>
      </c>
      <c r="AG131" s="26"/>
      <c r="AH131" s="4"/>
      <c r="AI131" s="27">
        <f>'[4]Ст-ть '!C128+'[4]Ст-ть '!U128</f>
        <v>0</v>
      </c>
      <c r="AJ131" s="10">
        <f>'[4]Ст-ть '!W128</f>
        <v>0</v>
      </c>
      <c r="AK131" s="27">
        <f>'[4]Ст-ть '!N128</f>
        <v>0</v>
      </c>
      <c r="AL131" s="4"/>
      <c r="AM131" s="27">
        <f>'[4]Ст-ть '!S128</f>
        <v>0</v>
      </c>
      <c r="AN131" s="4">
        <f>'[4]Ст-ть '!T128</f>
        <v>0</v>
      </c>
      <c r="AO131" s="27">
        <f>'[4]Ст-ть '!D128+'[4]Ст-ть '!K128+'[4]Ст-ть '!N128+'[4]Ст-ть '!Q128+'[4]Ст-ть '!S128</f>
        <v>0</v>
      </c>
      <c r="AP131" s="4">
        <f>'[4]Ст-ть '!I128+'[4]Ст-ть '!M128+'[4]Ст-ть '!O128+'[4]Ст-ть '!P128+'[4]Ст-ть '!R128+'[4]Ст-ть '!T128</f>
        <v>0</v>
      </c>
      <c r="AQ131" s="27">
        <f>'[4]Ст-ть '!N128</f>
        <v>0</v>
      </c>
      <c r="AR131" s="4">
        <f>'[4]Ст-ть '!O128</f>
        <v>0</v>
      </c>
      <c r="AS131" s="27">
        <f>'[4]Ст-ть '!S128</f>
        <v>0</v>
      </c>
      <c r="AT131" s="27">
        <f>'[4]Ст-ть '!T128</f>
        <v>0</v>
      </c>
      <c r="AU131" s="27">
        <f>'[4]Ст-ть '!U128</f>
        <v>0</v>
      </c>
      <c r="AV131" s="4">
        <f>'[4]Ст-ть '!V128</f>
        <v>0</v>
      </c>
      <c r="AW131" s="26"/>
      <c r="AX131" s="4"/>
    </row>
    <row r="132" spans="1:50" s="3" customFormat="1" ht="30" customHeight="1" x14ac:dyDescent="0.25">
      <c r="A132" s="41">
        <f>1+A130</f>
        <v>102</v>
      </c>
      <c r="B132" s="2" t="s">
        <v>252</v>
      </c>
      <c r="C132" s="23" t="s">
        <v>248</v>
      </c>
      <c r="D132" s="9"/>
      <c r="E132" s="9" t="s">
        <v>39</v>
      </c>
      <c r="F132" s="10">
        <f t="shared" si="18"/>
        <v>0</v>
      </c>
      <c r="G132" s="27"/>
      <c r="H132" s="4"/>
      <c r="I132" s="27"/>
      <c r="J132" s="4"/>
      <c r="K132" s="11">
        <v>0</v>
      </c>
      <c r="L132" s="11">
        <v>0</v>
      </c>
      <c r="M132" s="11">
        <v>0</v>
      </c>
      <c r="N132" s="10">
        <f t="shared" si="22"/>
        <v>0</v>
      </c>
      <c r="O132" s="10"/>
      <c r="P132" s="10">
        <v>0</v>
      </c>
      <c r="Q132" s="27">
        <f>'[2]Ст-ть '!C130</f>
        <v>0</v>
      </c>
      <c r="R132" s="10">
        <f t="shared" si="19"/>
        <v>0</v>
      </c>
      <c r="S132" s="27">
        <f>'[2]Ст-ть '!W130+'[2]Ст-ть '!X130</f>
        <v>0</v>
      </c>
      <c r="T132" s="10">
        <f>'[2]Ст-ть '!Y130</f>
        <v>0</v>
      </c>
      <c r="U132" s="27">
        <f>'[2]Ст-ть '!Z130</f>
        <v>0</v>
      </c>
      <c r="V132" s="10">
        <f>'[2]Ст-ть '!AB130</f>
        <v>0</v>
      </c>
      <c r="W132" s="27">
        <f>'[3]29.12.2023'!AW130</f>
        <v>0</v>
      </c>
      <c r="X132" s="4">
        <f>'[2]Ст-ть '!AH130</f>
        <v>0</v>
      </c>
      <c r="Y132" s="27">
        <f>'[2]Ст-ть '!W130</f>
        <v>0</v>
      </c>
      <c r="Z132" s="4">
        <f>'[2]Ст-ть '!W130*'[2]Ст-ть '!W$6</f>
        <v>0</v>
      </c>
      <c r="AA132" s="26"/>
      <c r="AB132" s="4"/>
      <c r="AC132" s="27">
        <f>'[3]29.12.2023'!CN130</f>
        <v>0</v>
      </c>
      <c r="AD132" s="4">
        <f>'[2]Ст-ть '!AI130</f>
        <v>0</v>
      </c>
      <c r="AE132" s="27">
        <f>'[2]Ст-ть '!X130</f>
        <v>0</v>
      </c>
      <c r="AF132" s="4">
        <f>'[2]Ст-ть '!X130*'[2]Ст-ть '!X$6</f>
        <v>0</v>
      </c>
      <c r="AG132" s="26"/>
      <c r="AH132" s="4"/>
      <c r="AI132" s="27">
        <f>'[4]Ст-ть '!C129+'[4]Ст-ть '!U129</f>
        <v>0</v>
      </c>
      <c r="AJ132" s="10">
        <f>'[4]Ст-ть '!W129</f>
        <v>0</v>
      </c>
      <c r="AK132" s="27">
        <f>'[4]Ст-ть '!N129</f>
        <v>0</v>
      </c>
      <c r="AL132" s="4"/>
      <c r="AM132" s="27">
        <f>'[4]Ст-ть '!S129</f>
        <v>0</v>
      </c>
      <c r="AN132" s="4">
        <f>'[4]Ст-ть '!T129</f>
        <v>0</v>
      </c>
      <c r="AO132" s="27">
        <f>'[4]Ст-ть '!D129+'[4]Ст-ть '!K129+'[4]Ст-ть '!N129+'[4]Ст-ть '!Q129+'[4]Ст-ть '!S129</f>
        <v>0</v>
      </c>
      <c r="AP132" s="4">
        <f>'[4]Ст-ть '!I129+'[4]Ст-ть '!M129+'[4]Ст-ть '!O129+'[4]Ст-ть '!P129+'[4]Ст-ть '!R129+'[4]Ст-ть '!T129</f>
        <v>0</v>
      </c>
      <c r="AQ132" s="27">
        <f>'[4]Ст-ть '!N129</f>
        <v>0</v>
      </c>
      <c r="AR132" s="4">
        <f>'[4]Ст-ть '!O129</f>
        <v>0</v>
      </c>
      <c r="AS132" s="27">
        <f>'[4]Ст-ть '!S129</f>
        <v>0</v>
      </c>
      <c r="AT132" s="27">
        <f>'[4]Ст-ть '!T129</f>
        <v>0</v>
      </c>
      <c r="AU132" s="27">
        <f>'[4]Ст-ть '!U129</f>
        <v>0</v>
      </c>
      <c r="AV132" s="4">
        <f>'[4]Ст-ть '!V129</f>
        <v>0</v>
      </c>
      <c r="AW132" s="26"/>
      <c r="AX132" s="4"/>
    </row>
    <row r="133" spans="1:50" s="3" customFormat="1" x14ac:dyDescent="0.25">
      <c r="A133" s="42"/>
      <c r="B133" s="1" t="s">
        <v>254</v>
      </c>
      <c r="C133" s="22"/>
      <c r="D133" s="9"/>
      <c r="E133" s="12" t="s">
        <v>39</v>
      </c>
      <c r="F133" s="10">
        <f t="shared" si="18"/>
        <v>0</v>
      </c>
      <c r="G133" s="27"/>
      <c r="H133" s="4"/>
      <c r="I133" s="27"/>
      <c r="J133" s="4"/>
      <c r="K133" s="11">
        <v>0</v>
      </c>
      <c r="L133" s="11">
        <v>0</v>
      </c>
      <c r="M133" s="11">
        <v>0</v>
      </c>
      <c r="N133" s="10">
        <f t="shared" si="22"/>
        <v>0</v>
      </c>
      <c r="O133" s="10"/>
      <c r="P133" s="10">
        <v>0</v>
      </c>
      <c r="Q133" s="27">
        <f>'[2]Ст-ть '!C131</f>
        <v>0</v>
      </c>
      <c r="R133" s="10">
        <f t="shared" si="19"/>
        <v>0</v>
      </c>
      <c r="S133" s="27">
        <f>'[2]Ст-ть '!W131+'[2]Ст-ть '!X131</f>
        <v>0</v>
      </c>
      <c r="T133" s="10">
        <f>'[2]Ст-ть '!Y131</f>
        <v>0</v>
      </c>
      <c r="U133" s="27">
        <f>'[2]Ст-ть '!Z131</f>
        <v>0</v>
      </c>
      <c r="V133" s="10">
        <f>'[2]Ст-ть '!AB131</f>
        <v>0</v>
      </c>
      <c r="W133" s="27">
        <f>'[3]29.12.2023'!AW131</f>
        <v>0</v>
      </c>
      <c r="X133" s="4">
        <f>'[2]Ст-ть '!AH131</f>
        <v>0</v>
      </c>
      <c r="Y133" s="27">
        <f>'[2]Ст-ть '!W131</f>
        <v>0</v>
      </c>
      <c r="Z133" s="4">
        <f>'[2]Ст-ть '!W131*'[2]Ст-ть '!W$6</f>
        <v>0</v>
      </c>
      <c r="AA133" s="26"/>
      <c r="AB133" s="4"/>
      <c r="AC133" s="27">
        <f>'[3]29.12.2023'!CN131</f>
        <v>0</v>
      </c>
      <c r="AD133" s="4">
        <f>'[2]Ст-ть '!AI131</f>
        <v>0</v>
      </c>
      <c r="AE133" s="27">
        <f>'[2]Ст-ть '!X131</f>
        <v>0</v>
      </c>
      <c r="AF133" s="4">
        <f>'[2]Ст-ть '!X131*'[2]Ст-ть '!X$6</f>
        <v>0</v>
      </c>
      <c r="AG133" s="26"/>
      <c r="AH133" s="4"/>
      <c r="AI133" s="27">
        <f>'[4]Ст-ть '!C130+'[4]Ст-ть '!U130</f>
        <v>0</v>
      </c>
      <c r="AJ133" s="10">
        <f>'[4]Ст-ть '!W130</f>
        <v>0</v>
      </c>
      <c r="AK133" s="27">
        <f>'[4]Ст-ть '!N130</f>
        <v>0</v>
      </c>
      <c r="AL133" s="4"/>
      <c r="AM133" s="27">
        <f>'[4]Ст-ть '!S130</f>
        <v>0</v>
      </c>
      <c r="AN133" s="4">
        <f>'[4]Ст-ть '!T130</f>
        <v>0</v>
      </c>
      <c r="AO133" s="27">
        <f>'[4]Ст-ть '!D130+'[4]Ст-ть '!K130+'[4]Ст-ть '!N130+'[4]Ст-ть '!Q130+'[4]Ст-ть '!S130</f>
        <v>0</v>
      </c>
      <c r="AP133" s="4">
        <f>'[4]Ст-ть '!I130+'[4]Ст-ть '!M130+'[4]Ст-ть '!O130+'[4]Ст-ть '!P130+'[4]Ст-ть '!R130+'[4]Ст-ть '!T130</f>
        <v>0</v>
      </c>
      <c r="AQ133" s="27">
        <f>'[4]Ст-ть '!N130</f>
        <v>0</v>
      </c>
      <c r="AR133" s="4">
        <f>'[4]Ст-ть '!O130</f>
        <v>0</v>
      </c>
      <c r="AS133" s="27">
        <f>'[4]Ст-ть '!S130</f>
        <v>0</v>
      </c>
      <c r="AT133" s="27">
        <f>'[4]Ст-ть '!T130</f>
        <v>0</v>
      </c>
      <c r="AU133" s="27">
        <f>'[4]Ст-ть '!U130</f>
        <v>0</v>
      </c>
      <c r="AV133" s="4">
        <f>'[4]Ст-ть '!V130</f>
        <v>0</v>
      </c>
      <c r="AW133" s="26"/>
      <c r="AX133" s="4"/>
    </row>
    <row r="134" spans="1:50" s="3" customFormat="1" ht="30" customHeight="1" x14ac:dyDescent="0.25">
      <c r="A134" s="41">
        <f>1+A132</f>
        <v>103</v>
      </c>
      <c r="B134" s="2" t="s">
        <v>255</v>
      </c>
      <c r="C134" s="23">
        <v>330093</v>
      </c>
      <c r="D134" s="9"/>
      <c r="E134" s="9" t="s">
        <v>39</v>
      </c>
      <c r="F134" s="10">
        <f t="shared" si="18"/>
        <v>23329159.600000001</v>
      </c>
      <c r="G134" s="27"/>
      <c r="H134" s="4"/>
      <c r="I134" s="27"/>
      <c r="J134" s="4"/>
      <c r="K134" s="11">
        <v>11227</v>
      </c>
      <c r="L134" s="11">
        <v>960</v>
      </c>
      <c r="M134" s="11">
        <v>8209</v>
      </c>
      <c r="N134" s="10">
        <f t="shared" si="22"/>
        <v>23329159.600000001</v>
      </c>
      <c r="O134" s="10">
        <v>9970510.3000000007</v>
      </c>
      <c r="P134" s="10">
        <v>13358649.300000001</v>
      </c>
      <c r="Q134" s="27">
        <f>'[2]Ст-ть '!C132</f>
        <v>0</v>
      </c>
      <c r="R134" s="10">
        <f t="shared" si="19"/>
        <v>0</v>
      </c>
      <c r="S134" s="27">
        <f>'[2]Ст-ть '!W132+'[2]Ст-ть '!X132</f>
        <v>0</v>
      </c>
      <c r="T134" s="10">
        <f>'[2]Ст-ть '!Y132</f>
        <v>0</v>
      </c>
      <c r="U134" s="27">
        <f>'[2]Ст-ть '!Z132</f>
        <v>0</v>
      </c>
      <c r="V134" s="10">
        <f>'[2]Ст-ть '!AB132</f>
        <v>0</v>
      </c>
      <c r="W134" s="27">
        <f>'[3]29.12.2023'!AW132</f>
        <v>0</v>
      </c>
      <c r="X134" s="4">
        <f>'[2]Ст-ть '!AH132</f>
        <v>0</v>
      </c>
      <c r="Y134" s="27">
        <f>'[2]Ст-ть '!W132</f>
        <v>0</v>
      </c>
      <c r="Z134" s="4">
        <f>'[2]Ст-ть '!W132*'[2]Ст-ть '!W$6</f>
        <v>0</v>
      </c>
      <c r="AA134" s="26"/>
      <c r="AB134" s="4"/>
      <c r="AC134" s="27">
        <f>'[3]29.12.2023'!CN132</f>
        <v>0</v>
      </c>
      <c r="AD134" s="4">
        <f>'[2]Ст-ть '!AI132</f>
        <v>0</v>
      </c>
      <c r="AE134" s="27">
        <f>'[2]Ст-ть '!X132</f>
        <v>0</v>
      </c>
      <c r="AF134" s="4">
        <f>'[2]Ст-ть '!X132*'[2]Ст-ть '!X$6</f>
        <v>0</v>
      </c>
      <c r="AG134" s="26"/>
      <c r="AH134" s="4"/>
      <c r="AI134" s="27">
        <f>'[4]Ст-ть '!C131+'[4]Ст-ть '!U131</f>
        <v>0</v>
      </c>
      <c r="AJ134" s="10">
        <f>'[4]Ст-ть '!W131</f>
        <v>0</v>
      </c>
      <c r="AK134" s="27">
        <f>'[4]Ст-ть '!N131</f>
        <v>0</v>
      </c>
      <c r="AL134" s="4"/>
      <c r="AM134" s="27">
        <f>'[4]Ст-ть '!S131</f>
        <v>0</v>
      </c>
      <c r="AN134" s="4">
        <f>'[4]Ст-ть '!T131</f>
        <v>0</v>
      </c>
      <c r="AO134" s="27">
        <f>'[4]Ст-ть '!D131+'[4]Ст-ть '!K131+'[4]Ст-ть '!N131+'[4]Ст-ть '!Q131+'[4]Ст-ть '!S131</f>
        <v>0</v>
      </c>
      <c r="AP134" s="4">
        <f>'[4]Ст-ть '!I131+'[4]Ст-ть '!M131+'[4]Ст-ть '!O131+'[4]Ст-ть '!P131+'[4]Ст-ть '!R131+'[4]Ст-ть '!T131</f>
        <v>0</v>
      </c>
      <c r="AQ134" s="27">
        <f>'[4]Ст-ть '!N131</f>
        <v>0</v>
      </c>
      <c r="AR134" s="4">
        <f>'[4]Ст-ть '!O131</f>
        <v>0</v>
      </c>
      <c r="AS134" s="27">
        <f>'[4]Ст-ть '!S131</f>
        <v>0</v>
      </c>
      <c r="AT134" s="27">
        <f>'[4]Ст-ть '!T131</f>
        <v>0</v>
      </c>
      <c r="AU134" s="27">
        <f>'[4]Ст-ть '!U131</f>
        <v>0</v>
      </c>
      <c r="AV134" s="4">
        <f>'[4]Ст-ть '!V131</f>
        <v>0</v>
      </c>
      <c r="AW134" s="26"/>
      <c r="AX134" s="4"/>
    </row>
    <row r="135" spans="1:50" s="3" customFormat="1" x14ac:dyDescent="0.25">
      <c r="A135" s="42"/>
      <c r="B135" s="1" t="s">
        <v>257</v>
      </c>
      <c r="C135" s="22"/>
      <c r="D135" s="9"/>
      <c r="E135" s="12" t="s">
        <v>89</v>
      </c>
      <c r="F135" s="10">
        <f t="shared" si="18"/>
        <v>0</v>
      </c>
      <c r="G135" s="27"/>
      <c r="H135" s="4"/>
      <c r="I135" s="27"/>
      <c r="J135" s="4"/>
      <c r="K135" s="11">
        <v>0</v>
      </c>
      <c r="L135" s="11">
        <v>0</v>
      </c>
      <c r="M135" s="11">
        <v>0</v>
      </c>
      <c r="N135" s="10">
        <f t="shared" si="22"/>
        <v>0</v>
      </c>
      <c r="O135" s="10"/>
      <c r="P135" s="10">
        <v>0</v>
      </c>
      <c r="Q135" s="27">
        <f>'[2]Ст-ть '!C133</f>
        <v>0</v>
      </c>
      <c r="R135" s="10">
        <f t="shared" si="19"/>
        <v>0</v>
      </c>
      <c r="S135" s="27">
        <f>'[2]Ст-ть '!W133+'[2]Ст-ть '!X133</f>
        <v>0</v>
      </c>
      <c r="T135" s="10">
        <f>'[2]Ст-ть '!Y133</f>
        <v>0</v>
      </c>
      <c r="U135" s="27">
        <f>'[2]Ст-ть '!Z133</f>
        <v>0</v>
      </c>
      <c r="V135" s="10">
        <f>'[2]Ст-ть '!AB133</f>
        <v>0</v>
      </c>
      <c r="W135" s="27">
        <f>'[3]29.12.2023'!AW133</f>
        <v>0</v>
      </c>
      <c r="X135" s="4">
        <f>'[2]Ст-ть '!AH133</f>
        <v>0</v>
      </c>
      <c r="Y135" s="27">
        <f>'[2]Ст-ть '!W133</f>
        <v>0</v>
      </c>
      <c r="Z135" s="4">
        <f>'[2]Ст-ть '!W133*'[2]Ст-ть '!W$6</f>
        <v>0</v>
      </c>
      <c r="AA135" s="26"/>
      <c r="AB135" s="4"/>
      <c r="AC135" s="27">
        <f>'[3]29.12.2023'!CN133</f>
        <v>0</v>
      </c>
      <c r="AD135" s="4">
        <f>'[2]Ст-ть '!AI133</f>
        <v>0</v>
      </c>
      <c r="AE135" s="27">
        <f>'[2]Ст-ть '!X133</f>
        <v>0</v>
      </c>
      <c r="AF135" s="4">
        <f>'[2]Ст-ть '!X133*'[2]Ст-ть '!X$6</f>
        <v>0</v>
      </c>
      <c r="AG135" s="26"/>
      <c r="AH135" s="4"/>
      <c r="AI135" s="27">
        <f>'[4]Ст-ть '!C132+'[4]Ст-ть '!U132</f>
        <v>0</v>
      </c>
      <c r="AJ135" s="10">
        <f>'[4]Ст-ть '!W132</f>
        <v>0</v>
      </c>
      <c r="AK135" s="27">
        <f>'[4]Ст-ть '!N132</f>
        <v>0</v>
      </c>
      <c r="AL135" s="4"/>
      <c r="AM135" s="27">
        <f>'[4]Ст-ть '!S132</f>
        <v>0</v>
      </c>
      <c r="AN135" s="4">
        <f>'[4]Ст-ть '!T132</f>
        <v>0</v>
      </c>
      <c r="AO135" s="27">
        <f>'[4]Ст-ть '!D132+'[4]Ст-ть '!K132+'[4]Ст-ть '!N132+'[4]Ст-ть '!Q132+'[4]Ст-ть '!S132</f>
        <v>0</v>
      </c>
      <c r="AP135" s="4">
        <f>'[4]Ст-ть '!I132+'[4]Ст-ть '!M132+'[4]Ст-ть '!O132+'[4]Ст-ть '!P132+'[4]Ст-ть '!R132+'[4]Ст-ть '!T132</f>
        <v>0</v>
      </c>
      <c r="AQ135" s="27">
        <f>'[4]Ст-ть '!N132</f>
        <v>0</v>
      </c>
      <c r="AR135" s="4">
        <f>'[4]Ст-ть '!O132</f>
        <v>0</v>
      </c>
      <c r="AS135" s="27">
        <f>'[4]Ст-ть '!S132</f>
        <v>0</v>
      </c>
      <c r="AT135" s="27">
        <f>'[4]Ст-ть '!T132</f>
        <v>0</v>
      </c>
      <c r="AU135" s="27">
        <f>'[4]Ст-ть '!U132</f>
        <v>0</v>
      </c>
      <c r="AV135" s="4">
        <f>'[4]Ст-ть '!V132</f>
        <v>0</v>
      </c>
      <c r="AW135" s="26"/>
      <c r="AX135" s="4"/>
    </row>
    <row r="136" spans="1:50" s="3" customFormat="1" x14ac:dyDescent="0.25">
      <c r="A136" s="41">
        <f>1+A134</f>
        <v>104</v>
      </c>
      <c r="B136" s="2" t="s">
        <v>258</v>
      </c>
      <c r="C136" s="23" t="s">
        <v>253</v>
      </c>
      <c r="D136" s="9"/>
      <c r="E136" s="9" t="s">
        <v>92</v>
      </c>
      <c r="F136" s="10">
        <f t="shared" si="18"/>
        <v>0</v>
      </c>
      <c r="G136" s="27"/>
      <c r="H136" s="4"/>
      <c r="I136" s="27"/>
      <c r="J136" s="4"/>
      <c r="K136" s="11">
        <v>0</v>
      </c>
      <c r="L136" s="11">
        <f>'[5]29.12.2023'!F134</f>
        <v>0</v>
      </c>
      <c r="M136" s="11">
        <v>0</v>
      </c>
      <c r="N136" s="10">
        <f t="shared" si="22"/>
        <v>0</v>
      </c>
      <c r="O136" s="10"/>
      <c r="P136" s="10">
        <v>0</v>
      </c>
      <c r="Q136" s="27">
        <f>'[2]Ст-ть '!C134</f>
        <v>0</v>
      </c>
      <c r="R136" s="10">
        <f t="shared" si="19"/>
        <v>0</v>
      </c>
      <c r="S136" s="27">
        <f>'[2]Ст-ть '!W134+'[2]Ст-ть '!X134</f>
        <v>0</v>
      </c>
      <c r="T136" s="10">
        <f>'[2]Ст-ть '!Y134</f>
        <v>0</v>
      </c>
      <c r="U136" s="27">
        <f>'[2]Ст-ть '!Z134</f>
        <v>0</v>
      </c>
      <c r="V136" s="10">
        <f>'[2]Ст-ть '!AB134</f>
        <v>0</v>
      </c>
      <c r="W136" s="27">
        <f>'[3]29.12.2023'!AW134</f>
        <v>0</v>
      </c>
      <c r="X136" s="4">
        <f>'[2]Ст-ть '!AH134</f>
        <v>0</v>
      </c>
      <c r="Y136" s="27">
        <f>'[2]Ст-ть '!W134</f>
        <v>0</v>
      </c>
      <c r="Z136" s="4">
        <f>'[2]Ст-ть '!W134*'[2]Ст-ть '!W$6</f>
        <v>0</v>
      </c>
      <c r="AA136" s="26"/>
      <c r="AB136" s="4"/>
      <c r="AC136" s="27">
        <f>'[3]29.12.2023'!CN134</f>
        <v>0</v>
      </c>
      <c r="AD136" s="4">
        <f>'[2]Ст-ть '!AI134</f>
        <v>0</v>
      </c>
      <c r="AE136" s="27">
        <f>'[2]Ст-ть '!X134</f>
        <v>0</v>
      </c>
      <c r="AF136" s="4">
        <f>'[2]Ст-ть '!X134*'[2]Ст-ть '!X$6</f>
        <v>0</v>
      </c>
      <c r="AG136" s="26"/>
      <c r="AH136" s="4"/>
      <c r="AI136" s="27">
        <f>'[4]Ст-ть '!C133+'[4]Ст-ть '!U133</f>
        <v>0</v>
      </c>
      <c r="AJ136" s="10">
        <f>'[4]Ст-ть '!W133</f>
        <v>0</v>
      </c>
      <c r="AK136" s="27">
        <f>'[4]Ст-ть '!N133</f>
        <v>0</v>
      </c>
      <c r="AL136" s="4"/>
      <c r="AM136" s="27">
        <f>'[4]Ст-ть '!S133</f>
        <v>0</v>
      </c>
      <c r="AN136" s="4">
        <f>'[4]Ст-ть '!T133</f>
        <v>0</v>
      </c>
      <c r="AO136" s="27">
        <f>'[4]Ст-ть '!D133+'[4]Ст-ть '!K133+'[4]Ст-ть '!N133+'[4]Ст-ть '!Q133+'[4]Ст-ть '!S133</f>
        <v>0</v>
      </c>
      <c r="AP136" s="4">
        <f>'[4]Ст-ть '!I133+'[4]Ст-ть '!M133+'[4]Ст-ть '!O133+'[4]Ст-ть '!P133+'[4]Ст-ть '!R133+'[4]Ст-ть '!T133</f>
        <v>0</v>
      </c>
      <c r="AQ136" s="27">
        <f>'[4]Ст-ть '!N133</f>
        <v>0</v>
      </c>
      <c r="AR136" s="4">
        <f>'[4]Ст-ть '!O133</f>
        <v>0</v>
      </c>
      <c r="AS136" s="27">
        <f>'[4]Ст-ть '!S133</f>
        <v>0</v>
      </c>
      <c r="AT136" s="27">
        <f>'[4]Ст-ть '!T133</f>
        <v>0</v>
      </c>
      <c r="AU136" s="27">
        <f>'[4]Ст-ть '!U133</f>
        <v>0</v>
      </c>
      <c r="AV136" s="4">
        <f>'[4]Ст-ть '!V133</f>
        <v>0</v>
      </c>
      <c r="AW136" s="26"/>
      <c r="AX136" s="4"/>
    </row>
    <row r="137" spans="1:50" s="3" customFormat="1" ht="28.5" x14ac:dyDescent="0.25">
      <c r="A137" s="42"/>
      <c r="B137" s="1" t="s">
        <v>260</v>
      </c>
      <c r="C137" s="22"/>
      <c r="D137" s="9"/>
      <c r="E137" s="9"/>
      <c r="F137" s="10">
        <f t="shared" si="18"/>
        <v>0</v>
      </c>
      <c r="G137" s="27"/>
      <c r="H137" s="4"/>
      <c r="I137" s="27"/>
      <c r="J137" s="4"/>
      <c r="K137" s="11">
        <v>0</v>
      </c>
      <c r="L137" s="11">
        <f>'[5]29.12.2023'!F135</f>
        <v>0</v>
      </c>
      <c r="M137" s="11">
        <v>0</v>
      </c>
      <c r="N137" s="10">
        <f t="shared" si="22"/>
        <v>0</v>
      </c>
      <c r="O137" s="10"/>
      <c r="P137" s="10">
        <v>0</v>
      </c>
      <c r="Q137" s="27">
        <f>'[2]Ст-ть '!C135</f>
        <v>0</v>
      </c>
      <c r="R137" s="10">
        <f t="shared" si="19"/>
        <v>0</v>
      </c>
      <c r="S137" s="27">
        <f>'[2]Ст-ть '!W135+'[2]Ст-ть '!X135</f>
        <v>0</v>
      </c>
      <c r="T137" s="10">
        <f>'[2]Ст-ть '!Y135</f>
        <v>0</v>
      </c>
      <c r="U137" s="27">
        <f>'[2]Ст-ть '!Z135</f>
        <v>0</v>
      </c>
      <c r="V137" s="10">
        <f>'[2]Ст-ть '!AB135</f>
        <v>0</v>
      </c>
      <c r="W137" s="27">
        <f>'[3]29.12.2023'!AW135</f>
        <v>0</v>
      </c>
      <c r="X137" s="4">
        <f>'[2]Ст-ть '!AH135</f>
        <v>0</v>
      </c>
      <c r="Y137" s="27">
        <f>'[2]Ст-ть '!W135</f>
        <v>0</v>
      </c>
      <c r="Z137" s="4">
        <f>'[2]Ст-ть '!W135*'[2]Ст-ть '!W$6</f>
        <v>0</v>
      </c>
      <c r="AA137" s="26"/>
      <c r="AB137" s="4"/>
      <c r="AC137" s="27">
        <f>'[3]29.12.2023'!CN135</f>
        <v>0</v>
      </c>
      <c r="AD137" s="4">
        <f>'[2]Ст-ть '!AI135</f>
        <v>0</v>
      </c>
      <c r="AE137" s="27">
        <f>'[2]Ст-ть '!X135</f>
        <v>0</v>
      </c>
      <c r="AF137" s="4">
        <f>'[2]Ст-ть '!X135*'[2]Ст-ть '!X$6</f>
        <v>0</v>
      </c>
      <c r="AG137" s="26"/>
      <c r="AH137" s="4"/>
      <c r="AI137" s="27">
        <f>'[4]Ст-ть '!C134+'[4]Ст-ть '!U134</f>
        <v>0</v>
      </c>
      <c r="AJ137" s="10">
        <f>'[4]Ст-ть '!W134</f>
        <v>0</v>
      </c>
      <c r="AK137" s="27">
        <f>'[4]Ст-ть '!N134</f>
        <v>0</v>
      </c>
      <c r="AL137" s="4"/>
      <c r="AM137" s="27">
        <f>'[4]Ст-ть '!S134</f>
        <v>0</v>
      </c>
      <c r="AN137" s="4">
        <f>'[4]Ст-ть '!T134</f>
        <v>0</v>
      </c>
      <c r="AO137" s="27">
        <f>'[4]Ст-ть '!D134+'[4]Ст-ть '!K134+'[4]Ст-ть '!N134+'[4]Ст-ть '!Q134+'[4]Ст-ть '!S134</f>
        <v>0</v>
      </c>
      <c r="AP137" s="4">
        <f>'[4]Ст-ть '!I134+'[4]Ст-ть '!M134+'[4]Ст-ть '!O134+'[4]Ст-ть '!P134+'[4]Ст-ть '!R134+'[4]Ст-ть '!T134</f>
        <v>0</v>
      </c>
      <c r="AQ137" s="27">
        <f>'[4]Ст-ть '!N134</f>
        <v>0</v>
      </c>
      <c r="AR137" s="4">
        <f>'[4]Ст-ть '!O134</f>
        <v>0</v>
      </c>
      <c r="AS137" s="27">
        <f>'[4]Ст-ть '!S134</f>
        <v>0</v>
      </c>
      <c r="AT137" s="27">
        <f>'[4]Ст-ть '!T134</f>
        <v>0</v>
      </c>
      <c r="AU137" s="27">
        <f>'[4]Ст-ть '!U134</f>
        <v>0</v>
      </c>
      <c r="AV137" s="4">
        <f>'[4]Ст-ть '!V134</f>
        <v>0</v>
      </c>
      <c r="AW137" s="26"/>
      <c r="AX137" s="4"/>
    </row>
    <row r="138" spans="1:50" s="3" customFormat="1" x14ac:dyDescent="0.25">
      <c r="A138" s="41">
        <f>1+A136</f>
        <v>105</v>
      </c>
      <c r="B138" s="2" t="s">
        <v>261</v>
      </c>
      <c r="C138" s="23" t="s">
        <v>256</v>
      </c>
      <c r="D138" s="9"/>
      <c r="E138" s="9" t="s">
        <v>89</v>
      </c>
      <c r="F138" s="10">
        <f t="shared" si="18"/>
        <v>4530372.9800000004</v>
      </c>
      <c r="G138" s="27"/>
      <c r="H138" s="4"/>
      <c r="I138" s="27"/>
      <c r="J138" s="4"/>
      <c r="K138" s="11">
        <v>0</v>
      </c>
      <c r="L138" s="11">
        <f>'[5]29.12.2023'!F136</f>
        <v>0</v>
      </c>
      <c r="M138" s="11">
        <v>0</v>
      </c>
      <c r="N138" s="10">
        <f t="shared" si="22"/>
        <v>0</v>
      </c>
      <c r="O138" s="10"/>
      <c r="P138" s="10">
        <v>0</v>
      </c>
      <c r="Q138" s="27">
        <f>'[2]Ст-ть '!C136</f>
        <v>38</v>
      </c>
      <c r="R138" s="10">
        <f t="shared" si="19"/>
        <v>4530372.9800000004</v>
      </c>
      <c r="S138" s="27">
        <f>'[2]Ст-ть '!W136+'[2]Ст-ть '!X136</f>
        <v>0</v>
      </c>
      <c r="T138" s="10">
        <f>'[2]Ст-ть '!Y136</f>
        <v>0</v>
      </c>
      <c r="U138" s="27">
        <f>'[2]Ст-ть '!Z136</f>
        <v>0</v>
      </c>
      <c r="V138" s="10">
        <f>'[2]Ст-ть '!AB136</f>
        <v>0</v>
      </c>
      <c r="W138" s="27">
        <f>'[3]29.12.2023'!AW136</f>
        <v>38</v>
      </c>
      <c r="X138" s="4">
        <f>'[2]Ст-ть '!AH136</f>
        <v>4530372.9800000004</v>
      </c>
      <c r="Y138" s="27">
        <f>'[2]Ст-ть '!W136</f>
        <v>0</v>
      </c>
      <c r="Z138" s="4">
        <f>'[2]Ст-ть '!W136*'[2]Ст-ть '!W$6</f>
        <v>0</v>
      </c>
      <c r="AA138" s="26"/>
      <c r="AB138" s="4"/>
      <c r="AC138" s="27">
        <f>'[3]29.12.2023'!CN136</f>
        <v>0</v>
      </c>
      <c r="AD138" s="4">
        <f>'[2]Ст-ть '!AI136</f>
        <v>0</v>
      </c>
      <c r="AE138" s="27">
        <f>'[2]Ст-ть '!X136</f>
        <v>0</v>
      </c>
      <c r="AF138" s="4">
        <f>'[2]Ст-ть '!X136*'[2]Ст-ть '!X$6</f>
        <v>0</v>
      </c>
      <c r="AG138" s="26"/>
      <c r="AH138" s="4"/>
      <c r="AI138" s="27">
        <f>'[4]Ст-ть '!C135+'[4]Ст-ть '!U135</f>
        <v>0</v>
      </c>
      <c r="AJ138" s="10">
        <f>'[4]Ст-ть '!W135</f>
        <v>0</v>
      </c>
      <c r="AK138" s="27">
        <f>'[4]Ст-ть '!N135</f>
        <v>0</v>
      </c>
      <c r="AL138" s="4"/>
      <c r="AM138" s="27">
        <f>'[4]Ст-ть '!S135</f>
        <v>0</v>
      </c>
      <c r="AN138" s="4">
        <f>'[4]Ст-ть '!T135</f>
        <v>0</v>
      </c>
      <c r="AO138" s="27">
        <f>'[4]Ст-ть '!D135+'[4]Ст-ть '!K135+'[4]Ст-ть '!N135+'[4]Ст-ть '!Q135+'[4]Ст-ть '!S135</f>
        <v>0</v>
      </c>
      <c r="AP138" s="4">
        <f>'[4]Ст-ть '!I135+'[4]Ст-ть '!M135+'[4]Ст-ть '!O135+'[4]Ст-ть '!P135+'[4]Ст-ть '!R135+'[4]Ст-ть '!T135</f>
        <v>0</v>
      </c>
      <c r="AQ138" s="27">
        <f>'[4]Ст-ть '!N135</f>
        <v>0</v>
      </c>
      <c r="AR138" s="4">
        <f>'[4]Ст-ть '!O135</f>
        <v>0</v>
      </c>
      <c r="AS138" s="27">
        <f>'[4]Ст-ть '!S135</f>
        <v>0</v>
      </c>
      <c r="AT138" s="27">
        <f>'[4]Ст-ть '!T135</f>
        <v>0</v>
      </c>
      <c r="AU138" s="27">
        <f>'[4]Ст-ть '!U135</f>
        <v>0</v>
      </c>
      <c r="AV138" s="4">
        <f>'[4]Ст-ть '!V135</f>
        <v>0</v>
      </c>
      <c r="AW138" s="26"/>
      <c r="AX138" s="4"/>
    </row>
    <row r="139" spans="1:50" s="3" customFormat="1" x14ac:dyDescent="0.25">
      <c r="A139" s="41">
        <f>1+A138</f>
        <v>106</v>
      </c>
      <c r="B139" s="2" t="s">
        <v>263</v>
      </c>
      <c r="C139" s="22"/>
      <c r="D139" s="9"/>
      <c r="E139" s="9"/>
      <c r="F139" s="10">
        <f t="shared" si="18"/>
        <v>0</v>
      </c>
      <c r="G139" s="27"/>
      <c r="H139" s="4"/>
      <c r="I139" s="27"/>
      <c r="J139" s="4"/>
      <c r="K139" s="11">
        <v>0</v>
      </c>
      <c r="L139" s="11">
        <f>'[5]29.12.2023'!F137</f>
        <v>0</v>
      </c>
      <c r="M139" s="11">
        <v>0</v>
      </c>
      <c r="N139" s="10">
        <f t="shared" ref="N139:N150" si="24">O139+P139</f>
        <v>0</v>
      </c>
      <c r="O139" s="10"/>
      <c r="P139" s="10">
        <v>0</v>
      </c>
      <c r="Q139" s="27">
        <f>'[2]Ст-ть '!C137</f>
        <v>0</v>
      </c>
      <c r="R139" s="10">
        <f t="shared" si="19"/>
        <v>0</v>
      </c>
      <c r="S139" s="27">
        <f>'[2]Ст-ть '!W137+'[2]Ст-ть '!X137</f>
        <v>0</v>
      </c>
      <c r="T139" s="10">
        <f>'[2]Ст-ть '!Y137</f>
        <v>0</v>
      </c>
      <c r="U139" s="27">
        <f>'[2]Ст-ть '!Z137</f>
        <v>0</v>
      </c>
      <c r="V139" s="10">
        <f>'[2]Ст-ть '!AB137</f>
        <v>0</v>
      </c>
      <c r="W139" s="27">
        <f>'[3]29.12.2023'!AW137</f>
        <v>0</v>
      </c>
      <c r="X139" s="4">
        <f>'[2]Ст-ть '!AH137</f>
        <v>0</v>
      </c>
      <c r="Y139" s="27">
        <f>'[2]Ст-ть '!W137</f>
        <v>0</v>
      </c>
      <c r="Z139" s="4">
        <f>'[2]Ст-ть '!W137*'[2]Ст-ть '!W$6</f>
        <v>0</v>
      </c>
      <c r="AA139" s="26"/>
      <c r="AB139" s="4"/>
      <c r="AC139" s="27">
        <f>'[3]29.12.2023'!CN137</f>
        <v>0</v>
      </c>
      <c r="AD139" s="4">
        <f>'[2]Ст-ть '!AI137</f>
        <v>0</v>
      </c>
      <c r="AE139" s="27">
        <f>'[2]Ст-ть '!X137</f>
        <v>0</v>
      </c>
      <c r="AF139" s="4">
        <f>'[2]Ст-ть '!X137*'[2]Ст-ть '!X$6</f>
        <v>0</v>
      </c>
      <c r="AG139" s="26"/>
      <c r="AH139" s="4"/>
      <c r="AI139" s="27">
        <f>'[4]Ст-ть '!C136+'[4]Ст-ть '!U136</f>
        <v>0</v>
      </c>
      <c r="AJ139" s="10">
        <f>'[4]Ст-ть '!W136</f>
        <v>0</v>
      </c>
      <c r="AK139" s="27">
        <f>'[4]Ст-ть '!N136</f>
        <v>0</v>
      </c>
      <c r="AL139" s="4"/>
      <c r="AM139" s="27">
        <f>'[4]Ст-ть '!S136</f>
        <v>0</v>
      </c>
      <c r="AN139" s="4">
        <f>'[4]Ст-ть '!T136</f>
        <v>0</v>
      </c>
      <c r="AO139" s="27">
        <f>'[4]Ст-ть '!D136+'[4]Ст-ть '!K136+'[4]Ст-ть '!N136+'[4]Ст-ть '!Q136+'[4]Ст-ть '!S136</f>
        <v>0</v>
      </c>
      <c r="AP139" s="4">
        <f>'[4]Ст-ть '!I136+'[4]Ст-ть '!M136+'[4]Ст-ть '!O136+'[4]Ст-ть '!P136+'[4]Ст-ть '!R136+'[4]Ст-ть '!T136</f>
        <v>0</v>
      </c>
      <c r="AQ139" s="27">
        <f>'[4]Ст-ть '!N136</f>
        <v>0</v>
      </c>
      <c r="AR139" s="4">
        <f>'[4]Ст-ть '!O136</f>
        <v>0</v>
      </c>
      <c r="AS139" s="27">
        <f>'[4]Ст-ть '!S136</f>
        <v>0</v>
      </c>
      <c r="AT139" s="27">
        <f>'[4]Ст-ть '!T136</f>
        <v>0</v>
      </c>
      <c r="AU139" s="27">
        <f>'[4]Ст-ть '!U136</f>
        <v>0</v>
      </c>
      <c r="AV139" s="4">
        <f>'[4]Ст-ть '!V136</f>
        <v>0</v>
      </c>
      <c r="AW139" s="26"/>
      <c r="AX139" s="4"/>
    </row>
    <row r="140" spans="1:50" s="3" customFormat="1" ht="30" customHeight="1" x14ac:dyDescent="0.25">
      <c r="A140" s="41">
        <f t="shared" ref="A140:A141" si="25">1+A139</f>
        <v>107</v>
      </c>
      <c r="B140" s="2" t="s">
        <v>265</v>
      </c>
      <c r="C140" s="23" t="s">
        <v>259</v>
      </c>
      <c r="D140" s="9"/>
      <c r="E140" s="9" t="s">
        <v>92</v>
      </c>
      <c r="F140" s="10">
        <f t="shared" ref="F140:F151" si="26">H140+N140+R140+AJ140</f>
        <v>0</v>
      </c>
      <c r="G140" s="27"/>
      <c r="H140" s="4"/>
      <c r="I140" s="27"/>
      <c r="J140" s="4"/>
      <c r="K140" s="11">
        <v>0</v>
      </c>
      <c r="L140" s="11">
        <f>'[5]29.12.2023'!F138</f>
        <v>0</v>
      </c>
      <c r="M140" s="11">
        <v>0</v>
      </c>
      <c r="N140" s="10">
        <f t="shared" si="24"/>
        <v>0</v>
      </c>
      <c r="O140" s="10"/>
      <c r="P140" s="10">
        <v>0</v>
      </c>
      <c r="Q140" s="27">
        <f>'[2]Ст-ть '!C138</f>
        <v>0</v>
      </c>
      <c r="R140" s="10">
        <f t="shared" ref="R140:R151" si="27">X140+AD140</f>
        <v>0</v>
      </c>
      <c r="S140" s="27">
        <f>'[2]Ст-ть '!W138+'[2]Ст-ть '!X138</f>
        <v>0</v>
      </c>
      <c r="T140" s="10">
        <f>'[2]Ст-ть '!Y138</f>
        <v>0</v>
      </c>
      <c r="U140" s="27">
        <f>'[2]Ст-ть '!Z138</f>
        <v>0</v>
      </c>
      <c r="V140" s="10">
        <f>'[2]Ст-ть '!AB138</f>
        <v>0</v>
      </c>
      <c r="W140" s="27">
        <f>'[3]29.12.2023'!AW138</f>
        <v>0</v>
      </c>
      <c r="X140" s="4">
        <f>'[2]Ст-ть '!AH138</f>
        <v>0</v>
      </c>
      <c r="Y140" s="27">
        <f>'[2]Ст-ть '!W138</f>
        <v>0</v>
      </c>
      <c r="Z140" s="4">
        <f>'[2]Ст-ть '!W138*'[2]Ст-ть '!W$6</f>
        <v>0</v>
      </c>
      <c r="AA140" s="26"/>
      <c r="AB140" s="4"/>
      <c r="AC140" s="27">
        <f>'[3]29.12.2023'!CN138</f>
        <v>0</v>
      </c>
      <c r="AD140" s="4">
        <f>'[2]Ст-ть '!AI138</f>
        <v>0</v>
      </c>
      <c r="AE140" s="27">
        <f>'[2]Ст-ть '!X138</f>
        <v>0</v>
      </c>
      <c r="AF140" s="4">
        <f>'[2]Ст-ть '!X138*'[2]Ст-ть '!X$6</f>
        <v>0</v>
      </c>
      <c r="AG140" s="26"/>
      <c r="AH140" s="4"/>
      <c r="AI140" s="27">
        <f>'[4]Ст-ть '!C137+'[4]Ст-ть '!U137</f>
        <v>0</v>
      </c>
      <c r="AJ140" s="10">
        <f>'[4]Ст-ть '!W137</f>
        <v>0</v>
      </c>
      <c r="AK140" s="27">
        <f>'[4]Ст-ть '!N137</f>
        <v>0</v>
      </c>
      <c r="AL140" s="4"/>
      <c r="AM140" s="27">
        <f>'[4]Ст-ть '!S137</f>
        <v>0</v>
      </c>
      <c r="AN140" s="4">
        <f>'[4]Ст-ть '!T137</f>
        <v>0</v>
      </c>
      <c r="AO140" s="27">
        <f>'[4]Ст-ть '!D137+'[4]Ст-ть '!K137+'[4]Ст-ть '!N137+'[4]Ст-ть '!Q137+'[4]Ст-ть '!S137</f>
        <v>0</v>
      </c>
      <c r="AP140" s="4">
        <f>'[4]Ст-ть '!I137+'[4]Ст-ть '!M137+'[4]Ст-ть '!O137+'[4]Ст-ть '!P137+'[4]Ст-ть '!R137+'[4]Ст-ть '!T137</f>
        <v>0</v>
      </c>
      <c r="AQ140" s="27">
        <f>'[4]Ст-ть '!N137</f>
        <v>0</v>
      </c>
      <c r="AR140" s="4">
        <f>'[4]Ст-ть '!O137</f>
        <v>0</v>
      </c>
      <c r="AS140" s="27">
        <f>'[4]Ст-ть '!S137</f>
        <v>0</v>
      </c>
      <c r="AT140" s="27">
        <f>'[4]Ст-ть '!T137</f>
        <v>0</v>
      </c>
      <c r="AU140" s="27">
        <f>'[4]Ст-ть '!U137</f>
        <v>0</v>
      </c>
      <c r="AV140" s="4">
        <f>'[4]Ст-ть '!V137</f>
        <v>0</v>
      </c>
      <c r="AW140" s="26"/>
      <c r="AX140" s="4"/>
    </row>
    <row r="141" spans="1:50" s="3" customFormat="1" ht="30" customHeight="1" x14ac:dyDescent="0.25">
      <c r="A141" s="41">
        <f t="shared" si="25"/>
        <v>108</v>
      </c>
      <c r="B141" s="2" t="s">
        <v>267</v>
      </c>
      <c r="C141" s="22"/>
      <c r="D141" s="9"/>
      <c r="E141" s="9"/>
      <c r="F141" s="10">
        <f t="shared" si="26"/>
        <v>0</v>
      </c>
      <c r="G141" s="27"/>
      <c r="H141" s="4"/>
      <c r="I141" s="27"/>
      <c r="J141" s="4"/>
      <c r="K141" s="11">
        <v>0</v>
      </c>
      <c r="L141" s="11">
        <f>'[5]29.12.2023'!F139</f>
        <v>0</v>
      </c>
      <c r="M141" s="11">
        <v>0</v>
      </c>
      <c r="N141" s="10">
        <f t="shared" si="24"/>
        <v>0</v>
      </c>
      <c r="O141" s="10"/>
      <c r="P141" s="10">
        <v>0</v>
      </c>
      <c r="Q141" s="27">
        <f>'[2]Ст-ть '!C139</f>
        <v>0</v>
      </c>
      <c r="R141" s="10">
        <f t="shared" si="27"/>
        <v>0</v>
      </c>
      <c r="S141" s="27">
        <f>'[2]Ст-ть '!W139+'[2]Ст-ть '!X139</f>
        <v>0</v>
      </c>
      <c r="T141" s="10">
        <f>'[2]Ст-ть '!Y139</f>
        <v>0</v>
      </c>
      <c r="U141" s="27">
        <f>'[2]Ст-ть '!Z139</f>
        <v>0</v>
      </c>
      <c r="V141" s="10">
        <f>'[2]Ст-ть '!AB139</f>
        <v>0</v>
      </c>
      <c r="W141" s="27">
        <f>'[3]29.12.2023'!AW139</f>
        <v>0</v>
      </c>
      <c r="X141" s="4">
        <f>'[2]Ст-ть '!AH139</f>
        <v>0</v>
      </c>
      <c r="Y141" s="27">
        <f>'[2]Ст-ть '!W139</f>
        <v>0</v>
      </c>
      <c r="Z141" s="4">
        <f>'[2]Ст-ть '!W139*'[2]Ст-ть '!W$6</f>
        <v>0</v>
      </c>
      <c r="AA141" s="26"/>
      <c r="AB141" s="4"/>
      <c r="AC141" s="27">
        <f>'[3]29.12.2023'!CN139</f>
        <v>0</v>
      </c>
      <c r="AD141" s="4">
        <f>'[2]Ст-ть '!AI139</f>
        <v>0</v>
      </c>
      <c r="AE141" s="27">
        <f>'[2]Ст-ть '!X139</f>
        <v>0</v>
      </c>
      <c r="AF141" s="4">
        <f>'[2]Ст-ть '!X139*'[2]Ст-ть '!X$6</f>
        <v>0</v>
      </c>
      <c r="AG141" s="26"/>
      <c r="AH141" s="4"/>
      <c r="AI141" s="27">
        <f>'[4]Ст-ть '!C138+'[4]Ст-ть '!U138</f>
        <v>0</v>
      </c>
      <c r="AJ141" s="10">
        <f>'[4]Ст-ть '!W138</f>
        <v>0</v>
      </c>
      <c r="AK141" s="27">
        <f>'[4]Ст-ть '!N138</f>
        <v>0</v>
      </c>
      <c r="AL141" s="4"/>
      <c r="AM141" s="27">
        <f>'[4]Ст-ть '!S138</f>
        <v>0</v>
      </c>
      <c r="AN141" s="4">
        <f>'[4]Ст-ть '!T138</f>
        <v>0</v>
      </c>
      <c r="AO141" s="27">
        <f>'[4]Ст-ть '!D138+'[4]Ст-ть '!K138+'[4]Ст-ть '!N138+'[4]Ст-ть '!Q138+'[4]Ст-ть '!S138</f>
        <v>0</v>
      </c>
      <c r="AP141" s="4">
        <f>'[4]Ст-ть '!I138+'[4]Ст-ть '!M138+'[4]Ст-ть '!O138+'[4]Ст-ть '!P138+'[4]Ст-ть '!R138+'[4]Ст-ть '!T138</f>
        <v>0</v>
      </c>
      <c r="AQ141" s="27">
        <f>'[4]Ст-ть '!N138</f>
        <v>0</v>
      </c>
      <c r="AR141" s="4">
        <f>'[4]Ст-ть '!O138</f>
        <v>0</v>
      </c>
      <c r="AS141" s="27">
        <f>'[4]Ст-ть '!S138</f>
        <v>0</v>
      </c>
      <c r="AT141" s="27">
        <f>'[4]Ст-ть '!T138</f>
        <v>0</v>
      </c>
      <c r="AU141" s="27">
        <f>'[4]Ст-ть '!U138</f>
        <v>0</v>
      </c>
      <c r="AV141" s="4">
        <f>'[4]Ст-ть '!V138</f>
        <v>0</v>
      </c>
      <c r="AW141" s="26"/>
      <c r="AX141" s="4"/>
    </row>
    <row r="142" spans="1:50" s="3" customFormat="1" x14ac:dyDescent="0.25">
      <c r="A142" s="41">
        <f>A141+1</f>
        <v>109</v>
      </c>
      <c r="B142" s="2" t="s">
        <v>288</v>
      </c>
      <c r="C142" s="23" t="s">
        <v>262</v>
      </c>
      <c r="D142" s="9"/>
      <c r="E142" s="9" t="s">
        <v>92</v>
      </c>
      <c r="F142" s="10">
        <f t="shared" si="26"/>
        <v>57929870</v>
      </c>
      <c r="G142" s="27"/>
      <c r="H142" s="4"/>
      <c r="I142" s="27"/>
      <c r="J142" s="4"/>
      <c r="K142" s="11">
        <v>0</v>
      </c>
      <c r="L142" s="11">
        <f>'[5]29.12.2023'!F140</f>
        <v>0</v>
      </c>
      <c r="M142" s="11">
        <v>0</v>
      </c>
      <c r="N142" s="10">
        <f t="shared" si="24"/>
        <v>0</v>
      </c>
      <c r="O142" s="10"/>
      <c r="P142" s="10">
        <v>0</v>
      </c>
      <c r="Q142" s="27">
        <f>'[2]Ст-ть '!C140</f>
        <v>0</v>
      </c>
      <c r="R142" s="10">
        <f t="shared" si="27"/>
        <v>0</v>
      </c>
      <c r="S142" s="27">
        <f>'[2]Ст-ть '!W140+'[2]Ст-ть '!X140</f>
        <v>0</v>
      </c>
      <c r="T142" s="10">
        <f>'[2]Ст-ть '!Y140</f>
        <v>0</v>
      </c>
      <c r="U142" s="27">
        <f>'[2]Ст-ть '!Z140</f>
        <v>0</v>
      </c>
      <c r="V142" s="10">
        <f>'[2]Ст-ть '!AB140</f>
        <v>0</v>
      </c>
      <c r="W142" s="27">
        <f>'[3]29.12.2023'!AW140</f>
        <v>0</v>
      </c>
      <c r="X142" s="4">
        <f>'[2]Ст-ть '!AH140</f>
        <v>0</v>
      </c>
      <c r="Y142" s="27">
        <f>'[2]Ст-ть '!W140</f>
        <v>0</v>
      </c>
      <c r="Z142" s="4">
        <f>'[2]Ст-ть '!W140*'[2]Ст-ть '!W$6</f>
        <v>0</v>
      </c>
      <c r="AA142" s="26"/>
      <c r="AB142" s="4"/>
      <c r="AC142" s="27">
        <f>'[3]29.12.2023'!CN140</f>
        <v>0</v>
      </c>
      <c r="AD142" s="4">
        <f>'[2]Ст-ть '!AI140</f>
        <v>0</v>
      </c>
      <c r="AE142" s="27">
        <f>'[2]Ст-ть '!X140</f>
        <v>0</v>
      </c>
      <c r="AF142" s="4">
        <f>'[2]Ст-ть '!X140*'[2]Ст-ть '!X$6</f>
        <v>0</v>
      </c>
      <c r="AG142" s="26"/>
      <c r="AH142" s="4"/>
      <c r="AI142" s="27">
        <f>'[4]Ст-ть '!C139+'[4]Ст-ть '!U139</f>
        <v>250</v>
      </c>
      <c r="AJ142" s="10">
        <f>'[4]Ст-ть '!W139</f>
        <v>57929870</v>
      </c>
      <c r="AK142" s="27">
        <f>'[4]Ст-ть '!N139</f>
        <v>0</v>
      </c>
      <c r="AL142" s="4"/>
      <c r="AM142" s="27">
        <f>'[4]Ст-ть '!S139</f>
        <v>0</v>
      </c>
      <c r="AN142" s="4">
        <f>'[4]Ст-ть '!T139</f>
        <v>0</v>
      </c>
      <c r="AO142" s="27">
        <f>'[4]Ст-ть '!D139+'[4]Ст-ть '!K139+'[4]Ст-ть '!N139+'[4]Ст-ть '!Q139+'[4]Ст-ть '!S139</f>
        <v>0</v>
      </c>
      <c r="AP142" s="4">
        <f>'[4]Ст-ть '!I139+'[4]Ст-ть '!M139+'[4]Ст-ть '!O139+'[4]Ст-ть '!P139+'[4]Ст-ть '!R139+'[4]Ст-ть '!T139</f>
        <v>0</v>
      </c>
      <c r="AQ142" s="27">
        <f>'[4]Ст-ть '!N139</f>
        <v>0</v>
      </c>
      <c r="AR142" s="4">
        <f>'[4]Ст-ть '!O139</f>
        <v>0</v>
      </c>
      <c r="AS142" s="27">
        <f>'[4]Ст-ть '!S139</f>
        <v>0</v>
      </c>
      <c r="AT142" s="27">
        <f>'[4]Ст-ть '!T139</f>
        <v>0</v>
      </c>
      <c r="AU142" s="27">
        <f>'[4]Ст-ть '!U139</f>
        <v>250</v>
      </c>
      <c r="AV142" s="4">
        <f>'[4]Ст-ть '!V139</f>
        <v>57929870</v>
      </c>
      <c r="AW142" s="26"/>
      <c r="AX142" s="4"/>
    </row>
    <row r="143" spans="1:50" s="3" customFormat="1" x14ac:dyDescent="0.25">
      <c r="A143" s="41">
        <f>A142+1</f>
        <v>110</v>
      </c>
      <c r="B143" s="2" t="s">
        <v>269</v>
      </c>
      <c r="C143" s="23" t="s">
        <v>264</v>
      </c>
      <c r="D143" s="9"/>
      <c r="E143" s="9" t="s">
        <v>92</v>
      </c>
      <c r="F143" s="10">
        <f t="shared" si="26"/>
        <v>143894.35999999999</v>
      </c>
      <c r="G143" s="27"/>
      <c r="H143" s="4"/>
      <c r="I143" s="27"/>
      <c r="J143" s="4"/>
      <c r="K143" s="11">
        <v>0</v>
      </c>
      <c r="L143" s="11">
        <f>'[5]29.12.2023'!F141</f>
        <v>0</v>
      </c>
      <c r="M143" s="11">
        <v>0</v>
      </c>
      <c r="N143" s="10">
        <f t="shared" si="24"/>
        <v>0</v>
      </c>
      <c r="O143" s="10"/>
      <c r="P143" s="10">
        <v>0</v>
      </c>
      <c r="Q143" s="27">
        <f>'[2]Ст-ть '!C141</f>
        <v>0</v>
      </c>
      <c r="R143" s="10">
        <f t="shared" si="27"/>
        <v>0</v>
      </c>
      <c r="S143" s="27">
        <f>'[2]Ст-ть '!W141+'[2]Ст-ть '!X141</f>
        <v>0</v>
      </c>
      <c r="T143" s="10">
        <f>'[2]Ст-ть '!Y141</f>
        <v>0</v>
      </c>
      <c r="U143" s="27">
        <f>'[2]Ст-ть '!Z141</f>
        <v>0</v>
      </c>
      <c r="V143" s="10">
        <f>'[2]Ст-ть '!AB141</f>
        <v>0</v>
      </c>
      <c r="W143" s="27">
        <f>'[3]29.12.2023'!AW141</f>
        <v>0</v>
      </c>
      <c r="X143" s="4">
        <f>'[2]Ст-ть '!AH141</f>
        <v>0</v>
      </c>
      <c r="Y143" s="27">
        <f>'[2]Ст-ть '!W141</f>
        <v>0</v>
      </c>
      <c r="Z143" s="4">
        <f>'[2]Ст-ть '!W141*'[2]Ст-ть '!W$6</f>
        <v>0</v>
      </c>
      <c r="AA143" s="26"/>
      <c r="AB143" s="4"/>
      <c r="AC143" s="27">
        <f>'[3]29.12.2023'!CN141</f>
        <v>0</v>
      </c>
      <c r="AD143" s="4">
        <f>'[2]Ст-ть '!AI141</f>
        <v>0</v>
      </c>
      <c r="AE143" s="27">
        <f>'[2]Ст-ть '!X141</f>
        <v>0</v>
      </c>
      <c r="AF143" s="4">
        <f>'[2]Ст-ть '!X141*'[2]Ст-ть '!X$6</f>
        <v>0</v>
      </c>
      <c r="AG143" s="26"/>
      <c r="AH143" s="4"/>
      <c r="AI143" s="27">
        <f>'[4]Ст-ть '!C140+'[4]Ст-ть '!U140</f>
        <v>5</v>
      </c>
      <c r="AJ143" s="10">
        <f>'[4]Ст-ть '!W140</f>
        <v>143894.35999999999</v>
      </c>
      <c r="AK143" s="27">
        <f>'[4]Ст-ть '!N140</f>
        <v>0</v>
      </c>
      <c r="AL143" s="4"/>
      <c r="AM143" s="27">
        <f>'[4]Ст-ть '!S140</f>
        <v>0</v>
      </c>
      <c r="AN143" s="4">
        <f>'[4]Ст-ть '!T140</f>
        <v>0</v>
      </c>
      <c r="AO143" s="27">
        <f>'[4]Ст-ть '!D140+'[4]Ст-ть '!K140+'[4]Ст-ть '!N140+'[4]Ст-ть '!Q140+'[4]Ст-ть '!S140</f>
        <v>5</v>
      </c>
      <c r="AP143" s="4">
        <f>'[4]Ст-ть '!I140+'[4]Ст-ть '!M140+'[4]Ст-ть '!O140+'[4]Ст-ть '!P140+'[4]Ст-ть '!R140+'[4]Ст-ть '!T140</f>
        <v>143894.35999999999</v>
      </c>
      <c r="AQ143" s="27">
        <f>'[4]Ст-ть '!N140</f>
        <v>0</v>
      </c>
      <c r="AR143" s="4">
        <f>'[4]Ст-ть '!O140</f>
        <v>0</v>
      </c>
      <c r="AS143" s="27">
        <f>'[4]Ст-ть '!S140</f>
        <v>0</v>
      </c>
      <c r="AT143" s="27">
        <f>'[4]Ст-ть '!T140</f>
        <v>0</v>
      </c>
      <c r="AU143" s="27">
        <f>'[4]Ст-ть '!U140</f>
        <v>0</v>
      </c>
      <c r="AV143" s="4">
        <f>'[4]Ст-ть '!V140</f>
        <v>0</v>
      </c>
      <c r="AW143" s="26"/>
      <c r="AX143" s="4"/>
    </row>
    <row r="144" spans="1:50" s="3" customFormat="1" x14ac:dyDescent="0.25">
      <c r="A144" s="41"/>
      <c r="B144" s="1" t="s">
        <v>289</v>
      </c>
      <c r="C144" s="23">
        <v>330427</v>
      </c>
      <c r="D144" s="9"/>
      <c r="E144" s="9" t="s">
        <v>92</v>
      </c>
      <c r="F144" s="10">
        <f t="shared" si="26"/>
        <v>0</v>
      </c>
      <c r="G144" s="27"/>
      <c r="H144" s="4"/>
      <c r="I144" s="27"/>
      <c r="J144" s="4"/>
      <c r="K144" s="11">
        <v>0</v>
      </c>
      <c r="L144" s="11">
        <f>'[5]29.12.2023'!F142</f>
        <v>0</v>
      </c>
      <c r="M144" s="11">
        <v>0</v>
      </c>
      <c r="N144" s="10">
        <f t="shared" si="24"/>
        <v>0</v>
      </c>
      <c r="O144" s="10"/>
      <c r="P144" s="10">
        <v>0</v>
      </c>
      <c r="Q144" s="27">
        <f>'[2]Ст-ть '!C142</f>
        <v>0</v>
      </c>
      <c r="R144" s="10">
        <f t="shared" si="27"/>
        <v>0</v>
      </c>
      <c r="S144" s="27">
        <f>'[2]Ст-ть '!W142+'[2]Ст-ть '!X142</f>
        <v>0</v>
      </c>
      <c r="T144" s="10">
        <f>'[2]Ст-ть '!Y142</f>
        <v>0</v>
      </c>
      <c r="U144" s="27">
        <f>'[2]Ст-ть '!Z142</f>
        <v>0</v>
      </c>
      <c r="V144" s="10">
        <f>'[2]Ст-ть '!AB142</f>
        <v>0</v>
      </c>
      <c r="W144" s="27">
        <f>'[3]29.12.2023'!AW142</f>
        <v>0</v>
      </c>
      <c r="X144" s="4">
        <f>'[2]Ст-ть '!AH142</f>
        <v>0</v>
      </c>
      <c r="Y144" s="27">
        <f>'[2]Ст-ть '!W142</f>
        <v>0</v>
      </c>
      <c r="Z144" s="4">
        <f>'[2]Ст-ть '!W142*'[2]Ст-ть '!W$6</f>
        <v>0</v>
      </c>
      <c r="AA144" s="26"/>
      <c r="AB144" s="4"/>
      <c r="AC144" s="27">
        <f>'[3]29.12.2023'!CN142</f>
        <v>0</v>
      </c>
      <c r="AD144" s="4">
        <f>'[2]Ст-ть '!AI142</f>
        <v>0</v>
      </c>
      <c r="AE144" s="27">
        <f>'[2]Ст-ть '!X142</f>
        <v>0</v>
      </c>
      <c r="AF144" s="4">
        <f>'[2]Ст-ть '!X142*'[2]Ст-ть '!X$6</f>
        <v>0</v>
      </c>
      <c r="AG144" s="26"/>
      <c r="AH144" s="4"/>
      <c r="AI144" s="27">
        <f>'[4]Ст-ть '!C141+'[4]Ст-ть '!U141</f>
        <v>0</v>
      </c>
      <c r="AJ144" s="10">
        <f>'[4]Ст-ть '!W141</f>
        <v>0</v>
      </c>
      <c r="AK144" s="27">
        <f>'[4]Ст-ть '!N141</f>
        <v>0</v>
      </c>
      <c r="AL144" s="4"/>
      <c r="AM144" s="27">
        <f>'[4]Ст-ть '!S141</f>
        <v>0</v>
      </c>
      <c r="AN144" s="4">
        <f>'[4]Ст-ть '!T141</f>
        <v>0</v>
      </c>
      <c r="AO144" s="27">
        <f>'[4]Ст-ть '!D141+'[4]Ст-ть '!K141+'[4]Ст-ть '!N141+'[4]Ст-ть '!Q141+'[4]Ст-ть '!S141</f>
        <v>0</v>
      </c>
      <c r="AP144" s="4">
        <f>'[4]Ст-ть '!I141+'[4]Ст-ть '!M141+'[4]Ст-ть '!O141+'[4]Ст-ть '!P141+'[4]Ст-ть '!R141+'[4]Ст-ть '!T141</f>
        <v>0</v>
      </c>
      <c r="AQ144" s="27">
        <f>'[4]Ст-ть '!N141</f>
        <v>0</v>
      </c>
      <c r="AR144" s="4">
        <f>'[4]Ст-ть '!O141</f>
        <v>0</v>
      </c>
      <c r="AS144" s="27">
        <f>'[4]Ст-ть '!S141</f>
        <v>0</v>
      </c>
      <c r="AT144" s="27">
        <f>'[4]Ст-ть '!T141</f>
        <v>0</v>
      </c>
      <c r="AU144" s="27">
        <f>'[4]Ст-ть '!U141</f>
        <v>0</v>
      </c>
      <c r="AV144" s="4">
        <f>'[4]Ст-ть '!V141</f>
        <v>0</v>
      </c>
      <c r="AW144" s="26"/>
      <c r="AX144" s="4"/>
    </row>
    <row r="145" spans="1:50" s="3" customFormat="1" x14ac:dyDescent="0.25">
      <c r="A145" s="41">
        <f>A143+1</f>
        <v>111</v>
      </c>
      <c r="B145" s="2" t="s">
        <v>290</v>
      </c>
      <c r="C145" s="23" t="s">
        <v>266</v>
      </c>
      <c r="D145" s="9"/>
      <c r="E145" s="9" t="s">
        <v>92</v>
      </c>
      <c r="F145" s="10">
        <f t="shared" si="26"/>
        <v>0</v>
      </c>
      <c r="G145" s="27"/>
      <c r="H145" s="4"/>
      <c r="I145" s="27"/>
      <c r="J145" s="4"/>
      <c r="K145" s="11">
        <v>0</v>
      </c>
      <c r="L145" s="11">
        <f>'[5]29.12.2023'!F143</f>
        <v>0</v>
      </c>
      <c r="M145" s="11">
        <v>0</v>
      </c>
      <c r="N145" s="10">
        <f t="shared" si="24"/>
        <v>0</v>
      </c>
      <c r="O145" s="10"/>
      <c r="P145" s="10">
        <v>0</v>
      </c>
      <c r="Q145" s="27">
        <f>'[2]Ст-ть '!C143</f>
        <v>0</v>
      </c>
      <c r="R145" s="10">
        <f t="shared" si="27"/>
        <v>0</v>
      </c>
      <c r="S145" s="27">
        <f>'[2]Ст-ть '!W143+'[2]Ст-ть '!X143</f>
        <v>0</v>
      </c>
      <c r="T145" s="10">
        <f>'[2]Ст-ть '!Y143</f>
        <v>0</v>
      </c>
      <c r="U145" s="27">
        <f>'[2]Ст-ть '!Z143</f>
        <v>0</v>
      </c>
      <c r="V145" s="10">
        <f>'[2]Ст-ть '!AB143</f>
        <v>0</v>
      </c>
      <c r="W145" s="27">
        <f>'[3]29.12.2023'!AW143</f>
        <v>0</v>
      </c>
      <c r="X145" s="4">
        <f>'[2]Ст-ть '!AH143</f>
        <v>0</v>
      </c>
      <c r="Y145" s="27">
        <f>'[2]Ст-ть '!W143</f>
        <v>0</v>
      </c>
      <c r="Z145" s="4">
        <f>'[2]Ст-ть '!W143*'[2]Ст-ть '!W$6</f>
        <v>0</v>
      </c>
      <c r="AA145" s="26"/>
      <c r="AB145" s="4"/>
      <c r="AC145" s="27">
        <f>'[3]29.12.2023'!CN143</f>
        <v>0</v>
      </c>
      <c r="AD145" s="4">
        <f>'[2]Ст-ть '!AI143</f>
        <v>0</v>
      </c>
      <c r="AE145" s="27">
        <f>'[2]Ст-ть '!X143</f>
        <v>0</v>
      </c>
      <c r="AF145" s="4">
        <f>'[2]Ст-ть '!X143*'[2]Ст-ть '!X$6</f>
        <v>0</v>
      </c>
      <c r="AG145" s="26"/>
      <c r="AH145" s="4"/>
      <c r="AI145" s="27">
        <f>'[4]Ст-ть '!C142+'[4]Ст-ть '!U142</f>
        <v>0</v>
      </c>
      <c r="AJ145" s="10">
        <f>'[4]Ст-ть '!W142</f>
        <v>0</v>
      </c>
      <c r="AK145" s="27">
        <f>'[4]Ст-ть '!N142</f>
        <v>0</v>
      </c>
      <c r="AL145" s="4"/>
      <c r="AM145" s="27">
        <f>'[4]Ст-ть '!S142</f>
        <v>0</v>
      </c>
      <c r="AN145" s="4">
        <f>'[4]Ст-ть '!T142</f>
        <v>0</v>
      </c>
      <c r="AO145" s="27">
        <f>'[4]Ст-ть '!D142+'[4]Ст-ть '!K142+'[4]Ст-ть '!N142+'[4]Ст-ть '!Q142+'[4]Ст-ть '!S142</f>
        <v>0</v>
      </c>
      <c r="AP145" s="4">
        <f>'[4]Ст-ть '!I142+'[4]Ст-ть '!M142+'[4]Ст-ть '!O142+'[4]Ст-ть '!P142+'[4]Ст-ть '!R142+'[4]Ст-ть '!T142</f>
        <v>0</v>
      </c>
      <c r="AQ145" s="27">
        <f>'[4]Ст-ть '!N142</f>
        <v>0</v>
      </c>
      <c r="AR145" s="4">
        <f>'[4]Ст-ть '!O142</f>
        <v>0</v>
      </c>
      <c r="AS145" s="27">
        <f>'[4]Ст-ть '!S142</f>
        <v>0</v>
      </c>
      <c r="AT145" s="27">
        <f>'[4]Ст-ть '!T142</f>
        <v>0</v>
      </c>
      <c r="AU145" s="27">
        <f>'[4]Ст-ть '!U142</f>
        <v>0</v>
      </c>
      <c r="AV145" s="4">
        <f>'[4]Ст-ть '!V142</f>
        <v>0</v>
      </c>
      <c r="AW145" s="26"/>
      <c r="AX145" s="4"/>
    </row>
    <row r="146" spans="1:50" s="3" customFormat="1" x14ac:dyDescent="0.25">
      <c r="A146" s="41"/>
      <c r="B146" s="1" t="s">
        <v>291</v>
      </c>
      <c r="C146" s="23" t="s">
        <v>268</v>
      </c>
      <c r="D146" s="9"/>
      <c r="E146" s="9" t="s">
        <v>92</v>
      </c>
      <c r="F146" s="10">
        <f t="shared" si="26"/>
        <v>0</v>
      </c>
      <c r="G146" s="27"/>
      <c r="H146" s="4"/>
      <c r="I146" s="27"/>
      <c r="J146" s="4"/>
      <c r="K146" s="11">
        <v>0</v>
      </c>
      <c r="L146" s="11">
        <f>'[5]29.12.2023'!F144</f>
        <v>0</v>
      </c>
      <c r="M146" s="11">
        <v>0</v>
      </c>
      <c r="N146" s="10">
        <f t="shared" si="24"/>
        <v>0</v>
      </c>
      <c r="O146" s="10"/>
      <c r="P146" s="10">
        <v>0</v>
      </c>
      <c r="Q146" s="27">
        <f>'[2]Ст-ть '!C144</f>
        <v>0</v>
      </c>
      <c r="R146" s="10">
        <f t="shared" si="27"/>
        <v>0</v>
      </c>
      <c r="S146" s="27">
        <f>'[2]Ст-ть '!W144+'[2]Ст-ть '!X144</f>
        <v>0</v>
      </c>
      <c r="T146" s="10">
        <f>'[2]Ст-ть '!Y144</f>
        <v>0</v>
      </c>
      <c r="U146" s="27">
        <f>'[2]Ст-ть '!Z144</f>
        <v>0</v>
      </c>
      <c r="V146" s="10">
        <f>'[2]Ст-ть '!AB144</f>
        <v>0</v>
      </c>
      <c r="W146" s="27">
        <f>'[3]29.12.2023'!AW144</f>
        <v>0</v>
      </c>
      <c r="X146" s="4">
        <f>'[2]Ст-ть '!AH144</f>
        <v>0</v>
      </c>
      <c r="Y146" s="27">
        <f>'[2]Ст-ть '!W144</f>
        <v>0</v>
      </c>
      <c r="Z146" s="4">
        <f>'[2]Ст-ть '!W144*'[2]Ст-ть '!W$6</f>
        <v>0</v>
      </c>
      <c r="AA146" s="26"/>
      <c r="AB146" s="4"/>
      <c r="AC146" s="27">
        <f>'[3]29.12.2023'!CN144</f>
        <v>0</v>
      </c>
      <c r="AD146" s="4">
        <f>'[2]Ст-ть '!AI144</f>
        <v>0</v>
      </c>
      <c r="AE146" s="27">
        <f>'[2]Ст-ть '!X144</f>
        <v>0</v>
      </c>
      <c r="AF146" s="4">
        <f>'[2]Ст-ть '!X144*'[2]Ст-ть '!X$6</f>
        <v>0</v>
      </c>
      <c r="AG146" s="26"/>
      <c r="AH146" s="4"/>
      <c r="AI146" s="27">
        <f>'[4]Ст-ть '!C143+'[4]Ст-ть '!U143</f>
        <v>0</v>
      </c>
      <c r="AJ146" s="10">
        <f>'[4]Ст-ть '!W143</f>
        <v>0</v>
      </c>
      <c r="AK146" s="27">
        <f>'[4]Ст-ть '!N143</f>
        <v>0</v>
      </c>
      <c r="AL146" s="4"/>
      <c r="AM146" s="27">
        <f>'[4]Ст-ть '!S143</f>
        <v>0</v>
      </c>
      <c r="AN146" s="4">
        <f>'[4]Ст-ть '!T143</f>
        <v>0</v>
      </c>
      <c r="AO146" s="27">
        <f>'[4]Ст-ть '!D143+'[4]Ст-ть '!K143+'[4]Ст-ть '!N143+'[4]Ст-ть '!Q143+'[4]Ст-ть '!S143</f>
        <v>0</v>
      </c>
      <c r="AP146" s="4">
        <f>'[4]Ст-ть '!I143+'[4]Ст-ть '!M143+'[4]Ст-ть '!O143+'[4]Ст-ть '!P143+'[4]Ст-ть '!R143+'[4]Ст-ть '!T143</f>
        <v>0</v>
      </c>
      <c r="AQ146" s="27">
        <f>'[4]Ст-ть '!N143</f>
        <v>0</v>
      </c>
      <c r="AR146" s="4">
        <f>'[4]Ст-ть '!O143</f>
        <v>0</v>
      </c>
      <c r="AS146" s="27">
        <f>'[4]Ст-ть '!S143</f>
        <v>0</v>
      </c>
      <c r="AT146" s="27">
        <f>'[4]Ст-ть '!T143</f>
        <v>0</v>
      </c>
      <c r="AU146" s="27">
        <f>'[4]Ст-ть '!U143</f>
        <v>0</v>
      </c>
      <c r="AV146" s="4">
        <f>'[4]Ст-ть '!V143</f>
        <v>0</v>
      </c>
      <c r="AW146" s="26"/>
      <c r="AX146" s="4"/>
    </row>
    <row r="147" spans="1:50" s="3" customFormat="1" ht="30" x14ac:dyDescent="0.25">
      <c r="A147" s="41">
        <f>A145+1</f>
        <v>112</v>
      </c>
      <c r="B147" s="2" t="s">
        <v>292</v>
      </c>
      <c r="C147" s="23"/>
      <c r="D147" s="9"/>
      <c r="E147" s="9"/>
      <c r="F147" s="10">
        <f t="shared" si="26"/>
        <v>0</v>
      </c>
      <c r="G147" s="27"/>
      <c r="H147" s="4"/>
      <c r="I147" s="27"/>
      <c r="J147" s="4"/>
      <c r="K147" s="11">
        <v>0</v>
      </c>
      <c r="L147" s="11">
        <f>'[5]29.12.2023'!F145</f>
        <v>0</v>
      </c>
      <c r="M147" s="11">
        <v>0</v>
      </c>
      <c r="N147" s="10">
        <f t="shared" si="24"/>
        <v>0</v>
      </c>
      <c r="O147" s="10"/>
      <c r="P147" s="10">
        <v>0</v>
      </c>
      <c r="Q147" s="27">
        <f>'[2]Ст-ть '!C145</f>
        <v>0</v>
      </c>
      <c r="R147" s="10">
        <f t="shared" si="27"/>
        <v>0</v>
      </c>
      <c r="S147" s="27">
        <f>'[2]Ст-ть '!W145+'[2]Ст-ть '!X145</f>
        <v>0</v>
      </c>
      <c r="T147" s="10">
        <f>'[2]Ст-ть '!Y145</f>
        <v>0</v>
      </c>
      <c r="U147" s="27">
        <f>'[2]Ст-ть '!Z145</f>
        <v>0</v>
      </c>
      <c r="V147" s="10">
        <f>'[2]Ст-ть '!AB145</f>
        <v>0</v>
      </c>
      <c r="W147" s="27">
        <f>'[3]29.12.2023'!AW145</f>
        <v>0</v>
      </c>
      <c r="X147" s="4">
        <f>'[2]Ст-ть '!AH145</f>
        <v>0</v>
      </c>
      <c r="Y147" s="27">
        <f>'[2]Ст-ть '!W145</f>
        <v>0</v>
      </c>
      <c r="Z147" s="4">
        <f>'[2]Ст-ть '!W145*'[2]Ст-ть '!W$6</f>
        <v>0</v>
      </c>
      <c r="AA147" s="26"/>
      <c r="AB147" s="4"/>
      <c r="AC147" s="27">
        <f>'[3]29.12.2023'!CN145</f>
        <v>0</v>
      </c>
      <c r="AD147" s="4">
        <f>'[2]Ст-ть '!AI145</f>
        <v>0</v>
      </c>
      <c r="AE147" s="27">
        <f>'[2]Ст-ть '!X145</f>
        <v>0</v>
      </c>
      <c r="AF147" s="4">
        <f>'[2]Ст-ть '!X145*'[2]Ст-ть '!X$6</f>
        <v>0</v>
      </c>
      <c r="AG147" s="26"/>
      <c r="AH147" s="4"/>
      <c r="AI147" s="27">
        <f>'[4]Ст-ть '!C144+'[4]Ст-ть '!U144</f>
        <v>0</v>
      </c>
      <c r="AJ147" s="10">
        <f>'[4]Ст-ть '!W144</f>
        <v>0</v>
      </c>
      <c r="AK147" s="27">
        <f>'[4]Ст-ть '!N144</f>
        <v>0</v>
      </c>
      <c r="AL147" s="4"/>
      <c r="AM147" s="27">
        <f>'[4]Ст-ть '!S144</f>
        <v>0</v>
      </c>
      <c r="AN147" s="4">
        <f>'[4]Ст-ть '!T144</f>
        <v>0</v>
      </c>
      <c r="AO147" s="27">
        <f>'[4]Ст-ть '!D144+'[4]Ст-ть '!K144+'[4]Ст-ть '!N144+'[4]Ст-ть '!Q144+'[4]Ст-ть '!S144</f>
        <v>0</v>
      </c>
      <c r="AP147" s="4">
        <f>'[4]Ст-ть '!I144+'[4]Ст-ть '!M144+'[4]Ст-ть '!O144+'[4]Ст-ть '!P144+'[4]Ст-ть '!R144+'[4]Ст-ть '!T144</f>
        <v>0</v>
      </c>
      <c r="AQ147" s="27">
        <f>'[4]Ст-ть '!N144</f>
        <v>0</v>
      </c>
      <c r="AR147" s="4">
        <f>'[4]Ст-ть '!O144</f>
        <v>0</v>
      </c>
      <c r="AS147" s="27">
        <f>'[4]Ст-ть '!S144</f>
        <v>0</v>
      </c>
      <c r="AT147" s="27">
        <f>'[4]Ст-ть '!T144</f>
        <v>0</v>
      </c>
      <c r="AU147" s="27">
        <f>'[4]Ст-ть '!U144</f>
        <v>0</v>
      </c>
      <c r="AV147" s="4">
        <f>'[4]Ст-ть '!V144</f>
        <v>0</v>
      </c>
      <c r="AW147" s="26"/>
      <c r="AX147" s="4"/>
    </row>
    <row r="148" spans="1:50" s="3" customFormat="1" x14ac:dyDescent="0.25">
      <c r="A148" s="41">
        <f>A147+1</f>
        <v>113</v>
      </c>
      <c r="B148" s="2" t="s">
        <v>293</v>
      </c>
      <c r="C148" s="23" t="s">
        <v>270</v>
      </c>
      <c r="D148" s="9"/>
      <c r="E148" s="9" t="s">
        <v>92</v>
      </c>
      <c r="F148" s="10">
        <f t="shared" si="26"/>
        <v>0</v>
      </c>
      <c r="G148" s="27"/>
      <c r="H148" s="4"/>
      <c r="I148" s="27"/>
      <c r="J148" s="4"/>
      <c r="K148" s="11">
        <v>0</v>
      </c>
      <c r="L148" s="11">
        <f>'[5]29.12.2023'!F146</f>
        <v>0</v>
      </c>
      <c r="M148" s="11">
        <v>0</v>
      </c>
      <c r="N148" s="10">
        <f t="shared" si="24"/>
        <v>0</v>
      </c>
      <c r="O148" s="10"/>
      <c r="P148" s="10">
        <v>0</v>
      </c>
      <c r="Q148" s="27">
        <f>'[2]Ст-ть '!C146</f>
        <v>0</v>
      </c>
      <c r="R148" s="10">
        <f t="shared" si="27"/>
        <v>0</v>
      </c>
      <c r="S148" s="27">
        <f>'[2]Ст-ть '!W146+'[2]Ст-ть '!X146</f>
        <v>0</v>
      </c>
      <c r="T148" s="10">
        <f>'[2]Ст-ть '!Y146</f>
        <v>0</v>
      </c>
      <c r="U148" s="27">
        <f>'[2]Ст-ть '!Z146</f>
        <v>0</v>
      </c>
      <c r="V148" s="10">
        <f>'[2]Ст-ть '!AB146</f>
        <v>0</v>
      </c>
      <c r="W148" s="27">
        <f>'[3]29.12.2023'!AW146</f>
        <v>0</v>
      </c>
      <c r="X148" s="4">
        <f>'[2]Ст-ть '!AH146</f>
        <v>0</v>
      </c>
      <c r="Y148" s="27">
        <f>'[2]Ст-ть '!W146</f>
        <v>0</v>
      </c>
      <c r="Z148" s="4">
        <f>'[2]Ст-ть '!W146*'[2]Ст-ть '!W$6</f>
        <v>0</v>
      </c>
      <c r="AA148" s="26"/>
      <c r="AB148" s="4"/>
      <c r="AC148" s="27">
        <f>'[3]29.12.2023'!CN146</f>
        <v>0</v>
      </c>
      <c r="AD148" s="4">
        <f>'[2]Ст-ть '!AI146</f>
        <v>0</v>
      </c>
      <c r="AE148" s="27">
        <f>'[2]Ст-ть '!X146</f>
        <v>0</v>
      </c>
      <c r="AF148" s="4">
        <f>'[2]Ст-ть '!X146*'[2]Ст-ть '!X$6</f>
        <v>0</v>
      </c>
      <c r="AG148" s="26"/>
      <c r="AH148" s="4"/>
      <c r="AI148" s="27">
        <f>'[4]Ст-ть '!C145+'[4]Ст-ть '!U145</f>
        <v>0</v>
      </c>
      <c r="AJ148" s="10">
        <f>'[4]Ст-ть '!W145</f>
        <v>0</v>
      </c>
      <c r="AK148" s="27">
        <f>'[4]Ст-ть '!N145</f>
        <v>0</v>
      </c>
      <c r="AL148" s="4"/>
      <c r="AM148" s="27">
        <f>'[4]Ст-ть '!S145</f>
        <v>0</v>
      </c>
      <c r="AN148" s="4">
        <f>'[4]Ст-ть '!T145</f>
        <v>0</v>
      </c>
      <c r="AO148" s="27">
        <f>'[4]Ст-ть '!D145+'[4]Ст-ть '!K145+'[4]Ст-ть '!N145+'[4]Ст-ть '!Q145+'[4]Ст-ть '!S145</f>
        <v>0</v>
      </c>
      <c r="AP148" s="4">
        <f>'[4]Ст-ть '!I145+'[4]Ст-ть '!M145+'[4]Ст-ть '!O145+'[4]Ст-ть '!P145+'[4]Ст-ть '!R145+'[4]Ст-ть '!T145</f>
        <v>0</v>
      </c>
      <c r="AQ148" s="27">
        <f>'[4]Ст-ть '!N145</f>
        <v>0</v>
      </c>
      <c r="AR148" s="4">
        <f>'[4]Ст-ть '!O145</f>
        <v>0</v>
      </c>
      <c r="AS148" s="27">
        <f>'[4]Ст-ть '!S145</f>
        <v>0</v>
      </c>
      <c r="AT148" s="27">
        <f>'[4]Ст-ть '!T145</f>
        <v>0</v>
      </c>
      <c r="AU148" s="27">
        <f>'[4]Ст-ть '!U145</f>
        <v>0</v>
      </c>
      <c r="AV148" s="4">
        <f>'[4]Ст-ть '!V145</f>
        <v>0</v>
      </c>
      <c r="AW148" s="26"/>
      <c r="AX148" s="4"/>
    </row>
    <row r="149" spans="1:50" s="3" customFormat="1" ht="30" x14ac:dyDescent="0.25">
      <c r="A149" s="41">
        <f>A148+1</f>
        <v>114</v>
      </c>
      <c r="B149" s="2" t="s">
        <v>294</v>
      </c>
      <c r="C149" s="22"/>
      <c r="D149" s="9"/>
      <c r="E149" s="9"/>
      <c r="F149" s="10">
        <f t="shared" si="26"/>
        <v>0</v>
      </c>
      <c r="G149" s="27" t="s">
        <v>295</v>
      </c>
      <c r="H149" s="4"/>
      <c r="I149" s="27"/>
      <c r="J149" s="4"/>
      <c r="K149" s="11">
        <v>0</v>
      </c>
      <c r="L149" s="11">
        <f>'[5]29.12.2023'!F147</f>
        <v>0</v>
      </c>
      <c r="M149" s="11">
        <v>0</v>
      </c>
      <c r="N149" s="10">
        <f t="shared" si="24"/>
        <v>0</v>
      </c>
      <c r="O149" s="10"/>
      <c r="P149" s="10">
        <v>0</v>
      </c>
      <c r="Q149" s="27">
        <f>'[2]Ст-ть '!C147</f>
        <v>0</v>
      </c>
      <c r="R149" s="10">
        <f t="shared" si="27"/>
        <v>0</v>
      </c>
      <c r="S149" s="27">
        <f>'[2]Ст-ть '!W147+'[2]Ст-ть '!X147</f>
        <v>0</v>
      </c>
      <c r="T149" s="10">
        <f>'[2]Ст-ть '!Y147</f>
        <v>0</v>
      </c>
      <c r="U149" s="27">
        <f>'[2]Ст-ть '!Z147</f>
        <v>0</v>
      </c>
      <c r="V149" s="10">
        <f>'[2]Ст-ть '!AB147</f>
        <v>0</v>
      </c>
      <c r="W149" s="27">
        <f>'[3]29.12.2023'!AW147</f>
        <v>0</v>
      </c>
      <c r="X149" s="4">
        <f>'[2]Ст-ть '!AH147</f>
        <v>0</v>
      </c>
      <c r="Y149" s="27">
        <f>'[2]Ст-ть '!W147</f>
        <v>0</v>
      </c>
      <c r="Z149" s="4">
        <f>'[2]Ст-ть '!W147*'[2]Ст-ть '!W$6</f>
        <v>0</v>
      </c>
      <c r="AA149" s="26"/>
      <c r="AB149" s="4"/>
      <c r="AC149" s="27">
        <f>'[3]29.12.2023'!CN147</f>
        <v>0</v>
      </c>
      <c r="AD149" s="4">
        <f>'[2]Ст-ть '!AI147</f>
        <v>0</v>
      </c>
      <c r="AE149" s="27">
        <f>'[2]Ст-ть '!X147</f>
        <v>0</v>
      </c>
      <c r="AF149" s="4">
        <f>'[2]Ст-ть '!X147*'[2]Ст-ть '!X$6</f>
        <v>0</v>
      </c>
      <c r="AG149" s="26"/>
      <c r="AH149" s="4"/>
      <c r="AI149" s="27">
        <f>'[4]Ст-ть '!C146+'[4]Ст-ть '!U146</f>
        <v>0</v>
      </c>
      <c r="AJ149" s="10">
        <f>'[4]Ст-ть '!W146</f>
        <v>0</v>
      </c>
      <c r="AK149" s="27">
        <f>'[4]Ст-ть '!N146</f>
        <v>0</v>
      </c>
      <c r="AL149" s="4"/>
      <c r="AM149" s="27">
        <f>'[4]Ст-ть '!S146</f>
        <v>0</v>
      </c>
      <c r="AN149" s="4">
        <f>'[4]Ст-ть '!T146</f>
        <v>0</v>
      </c>
      <c r="AO149" s="27">
        <f>'[4]Ст-ть '!D146+'[4]Ст-ть '!K146+'[4]Ст-ть '!N146+'[4]Ст-ть '!Q146+'[4]Ст-ть '!S146</f>
        <v>0</v>
      </c>
      <c r="AP149" s="4">
        <f>'[4]Ст-ть '!I146+'[4]Ст-ть '!M146+'[4]Ст-ть '!O146+'[4]Ст-ть '!P146+'[4]Ст-ть '!R146+'[4]Ст-ть '!T146</f>
        <v>0</v>
      </c>
      <c r="AQ149" s="27">
        <f>'[4]Ст-ть '!N146</f>
        <v>0</v>
      </c>
      <c r="AR149" s="4">
        <f>'[4]Ст-ть '!O146</f>
        <v>0</v>
      </c>
      <c r="AS149" s="27">
        <f>'[4]Ст-ть '!S146</f>
        <v>0</v>
      </c>
      <c r="AT149" s="27">
        <f>'[4]Ст-ть '!T146</f>
        <v>0</v>
      </c>
      <c r="AU149" s="27">
        <f>'[4]Ст-ть '!U146</f>
        <v>0</v>
      </c>
      <c r="AV149" s="4">
        <f>'[4]Ст-ть '!V146</f>
        <v>0</v>
      </c>
      <c r="AW149" s="26"/>
      <c r="AX149" s="4"/>
    </row>
    <row r="150" spans="1:50" s="3" customFormat="1" x14ac:dyDescent="0.25">
      <c r="A150" s="46"/>
      <c r="B150" s="44" t="s">
        <v>271</v>
      </c>
      <c r="C150" s="23">
        <v>330382</v>
      </c>
      <c r="D150" s="9"/>
      <c r="E150" s="9" t="s">
        <v>89</v>
      </c>
      <c r="F150" s="10">
        <f t="shared" si="26"/>
        <v>0</v>
      </c>
      <c r="G150" s="27"/>
      <c r="H150" s="4"/>
      <c r="I150" s="27"/>
      <c r="J150" s="4"/>
      <c r="K150" s="11">
        <v>0</v>
      </c>
      <c r="L150" s="11">
        <f>'[5]29.12.2023'!F148</f>
        <v>0</v>
      </c>
      <c r="M150" s="11">
        <v>0</v>
      </c>
      <c r="N150" s="10">
        <f t="shared" si="24"/>
        <v>0</v>
      </c>
      <c r="O150" s="10"/>
      <c r="P150" s="10">
        <v>0</v>
      </c>
      <c r="Q150" s="27">
        <f>'[2]Ст-ть '!C148</f>
        <v>0</v>
      </c>
      <c r="R150" s="10">
        <f t="shared" si="27"/>
        <v>0</v>
      </c>
      <c r="S150" s="27">
        <f>'[2]Ст-ть '!W148+'[2]Ст-ть '!X148</f>
        <v>0</v>
      </c>
      <c r="T150" s="10">
        <f>'[2]Ст-ть '!Y148</f>
        <v>0</v>
      </c>
      <c r="U150" s="27">
        <f>'[2]Ст-ть '!Z148</f>
        <v>0</v>
      </c>
      <c r="V150" s="10">
        <f>'[2]Ст-ть '!AB148</f>
        <v>0</v>
      </c>
      <c r="W150" s="27">
        <f>'[3]29.12.2023'!AW148</f>
        <v>0</v>
      </c>
      <c r="X150" s="4">
        <f>'[2]Ст-ть '!AH148</f>
        <v>0</v>
      </c>
      <c r="Y150" s="27">
        <f>'[2]Ст-ть '!W148</f>
        <v>0</v>
      </c>
      <c r="Z150" s="4">
        <f>'[2]Ст-ть '!W148*'[2]Ст-ть '!W$6</f>
        <v>0</v>
      </c>
      <c r="AA150" s="26"/>
      <c r="AB150" s="4"/>
      <c r="AC150" s="27">
        <f>'[3]29.12.2023'!CN148</f>
        <v>0</v>
      </c>
      <c r="AD150" s="4">
        <f>'[2]Ст-ть '!AI148</f>
        <v>0</v>
      </c>
      <c r="AE150" s="27">
        <f>'[2]Ст-ть '!X148</f>
        <v>0</v>
      </c>
      <c r="AF150" s="4">
        <f>'[2]Ст-ть '!X148*'[2]Ст-ть '!X$6</f>
        <v>0</v>
      </c>
      <c r="AG150" s="26"/>
      <c r="AH150" s="4"/>
      <c r="AI150" s="27">
        <f>'[4]Ст-ть '!C147+'[4]Ст-ть '!U147</f>
        <v>0</v>
      </c>
      <c r="AJ150" s="10">
        <f>'[4]Ст-ть '!W147</f>
        <v>0</v>
      </c>
      <c r="AK150" s="27">
        <f>'[4]Ст-ть '!N147</f>
        <v>0</v>
      </c>
      <c r="AL150" s="4"/>
      <c r="AM150" s="27">
        <f>'[4]Ст-ть '!S147</f>
        <v>0</v>
      </c>
      <c r="AN150" s="4">
        <f>'[4]Ст-ть '!T147</f>
        <v>0</v>
      </c>
      <c r="AO150" s="27">
        <f>'[4]Ст-ть '!D147+'[4]Ст-ть '!K147+'[4]Ст-ть '!N147+'[4]Ст-ть '!Q147+'[4]Ст-ть '!S147</f>
        <v>0</v>
      </c>
      <c r="AP150" s="4">
        <f>'[4]Ст-ть '!I147+'[4]Ст-ть '!M147+'[4]Ст-ть '!O147+'[4]Ст-ть '!P147+'[4]Ст-ть '!R147+'[4]Ст-ть '!T147</f>
        <v>0</v>
      </c>
      <c r="AQ150" s="27">
        <f>'[4]Ст-ть '!N147</f>
        <v>0</v>
      </c>
      <c r="AR150" s="4">
        <f>'[4]Ст-ть '!O147</f>
        <v>0</v>
      </c>
      <c r="AS150" s="27">
        <f>'[4]Ст-ть '!S147</f>
        <v>0</v>
      </c>
      <c r="AT150" s="27">
        <f>'[4]Ст-ть '!T147</f>
        <v>0</v>
      </c>
      <c r="AU150" s="27">
        <f>'[4]Ст-ть '!U147</f>
        <v>0</v>
      </c>
      <c r="AV150" s="4">
        <f>'[4]Ст-ть '!V147</f>
        <v>0</v>
      </c>
      <c r="AW150" s="26"/>
      <c r="AX150" s="4"/>
    </row>
    <row r="151" spans="1:50" s="3" customFormat="1" ht="45" x14ac:dyDescent="0.25">
      <c r="A151" s="43">
        <v>115</v>
      </c>
      <c r="B151" s="45" t="s">
        <v>272</v>
      </c>
      <c r="C151" s="41"/>
      <c r="D151" s="9"/>
      <c r="E151" s="9"/>
      <c r="F151" s="10">
        <f t="shared" si="26"/>
        <v>46478630</v>
      </c>
      <c r="G151" s="27"/>
      <c r="H151" s="4"/>
      <c r="I151" s="27"/>
      <c r="J151" s="4"/>
      <c r="K151" s="11">
        <v>0</v>
      </c>
      <c r="L151" s="11">
        <f>'[5]29.12.2023'!F149</f>
        <v>0</v>
      </c>
      <c r="M151" s="11">
        <v>0</v>
      </c>
      <c r="N151" s="10"/>
      <c r="O151" s="10"/>
      <c r="P151" s="10">
        <v>0</v>
      </c>
      <c r="Q151" s="27">
        <f>'[2]Ст-ть '!C149</f>
        <v>0</v>
      </c>
      <c r="R151" s="10">
        <f t="shared" si="27"/>
        <v>0</v>
      </c>
      <c r="S151" s="27">
        <f>'[2]Ст-ть '!W149+'[2]Ст-ть '!X149</f>
        <v>0</v>
      </c>
      <c r="T151" s="10">
        <f>'[2]Ст-ть '!Y149</f>
        <v>0</v>
      </c>
      <c r="U151" s="27">
        <f>'[2]Ст-ть '!Z149</f>
        <v>0</v>
      </c>
      <c r="V151" s="10">
        <f>'[2]Ст-ть '!AB149</f>
        <v>0</v>
      </c>
      <c r="W151" s="27">
        <f>'[3]29.12.2023'!AW149</f>
        <v>0</v>
      </c>
      <c r="X151" s="4">
        <f>'[2]Ст-ть '!AH149</f>
        <v>0</v>
      </c>
      <c r="Y151" s="27">
        <f>'[2]Ст-ть '!W149</f>
        <v>0</v>
      </c>
      <c r="Z151" s="4">
        <f>'[2]Ст-ть '!W149*'[2]Ст-ть '!W$6</f>
        <v>0</v>
      </c>
      <c r="AA151" s="27"/>
      <c r="AB151" s="4"/>
      <c r="AC151" s="27">
        <f>'[3]29.12.2023'!CN149</f>
        <v>0</v>
      </c>
      <c r="AD151" s="4">
        <f>'[2]Ст-ть '!AI149</f>
        <v>0</v>
      </c>
      <c r="AE151" s="27">
        <f>'[2]Ст-ть '!X149</f>
        <v>0</v>
      </c>
      <c r="AF151" s="4">
        <f>'[2]Ст-ть '!X149*'[2]Ст-ть '!X$6</f>
        <v>0</v>
      </c>
      <c r="AG151" s="27"/>
      <c r="AH151" s="4"/>
      <c r="AI151" s="27">
        <f>'[4]Ст-ть '!C148+'[4]Ст-ть '!U148</f>
        <v>1000</v>
      </c>
      <c r="AJ151" s="10">
        <f>'[4]Ст-ть '!W148</f>
        <v>46478630</v>
      </c>
      <c r="AK151" s="27">
        <f>'[4]Ст-ть '!N148</f>
        <v>0</v>
      </c>
      <c r="AL151" s="4"/>
      <c r="AM151" s="27">
        <f>'[4]Ст-ть '!S148</f>
        <v>1000</v>
      </c>
      <c r="AN151" s="4">
        <f>'[4]Ст-ть '!T148</f>
        <v>46478630</v>
      </c>
      <c r="AO151" s="27">
        <f>'[4]Ст-ть '!D148+'[4]Ст-ть '!K148+'[4]Ст-ть '!N148+'[4]Ст-ть '!Q148+'[4]Ст-ть '!S148</f>
        <v>1000</v>
      </c>
      <c r="AP151" s="4">
        <f>'[4]Ст-ть '!I148+'[4]Ст-ть '!M148+'[4]Ст-ть '!O148+'[4]Ст-ть '!P148+'[4]Ст-ть '!R148+'[4]Ст-ть '!T148</f>
        <v>46478630</v>
      </c>
      <c r="AQ151" s="27">
        <f>'[4]Ст-ть '!N148</f>
        <v>0</v>
      </c>
      <c r="AR151" s="4">
        <f>'[4]Ст-ть '!O148</f>
        <v>0</v>
      </c>
      <c r="AS151" s="27">
        <f>'[4]Ст-ть '!S148</f>
        <v>1000</v>
      </c>
      <c r="AT151" s="4">
        <f>'[4]Ст-ть '!T148</f>
        <v>46478630</v>
      </c>
      <c r="AU151" s="27">
        <f>'[4]Ст-ть '!U148</f>
        <v>0</v>
      </c>
      <c r="AV151" s="4">
        <f>'[4]Ст-ть '!V148</f>
        <v>0</v>
      </c>
      <c r="AW151" s="27"/>
      <c r="AX151" s="4"/>
    </row>
    <row r="152" spans="1:50" s="3" customFormat="1" ht="30" customHeight="1" x14ac:dyDescent="0.25">
      <c r="A152" s="13"/>
      <c r="B152" s="14" t="s">
        <v>274</v>
      </c>
      <c r="C152" s="13"/>
      <c r="D152" s="13"/>
      <c r="E152" s="13"/>
      <c r="F152" s="10">
        <f>SUM(F11:F151)</f>
        <v>21167284900.23</v>
      </c>
      <c r="G152" s="11">
        <f t="shared" ref="G152:AX152" si="28">SUM(G11:G151)</f>
        <v>372893</v>
      </c>
      <c r="H152" s="10">
        <f t="shared" si="28"/>
        <v>1358938717.8</v>
      </c>
      <c r="I152" s="11">
        <f>SUM(I11:I151)</f>
        <v>297</v>
      </c>
      <c r="J152" s="10">
        <f t="shared" si="28"/>
        <v>16066809</v>
      </c>
      <c r="K152" s="11">
        <f t="shared" si="28"/>
        <v>4042010</v>
      </c>
      <c r="L152" s="11">
        <f t="shared" si="28"/>
        <v>699595</v>
      </c>
      <c r="M152" s="11">
        <f t="shared" si="28"/>
        <v>2253702</v>
      </c>
      <c r="N152" s="10">
        <f t="shared" si="28"/>
        <v>9043149564.0100002</v>
      </c>
      <c r="O152" s="10">
        <f t="shared" si="28"/>
        <v>2106628937.95</v>
      </c>
      <c r="P152" s="10">
        <f t="shared" si="28"/>
        <v>6936520626.0600004</v>
      </c>
      <c r="Q152" s="11">
        <f t="shared" si="28"/>
        <v>92946</v>
      </c>
      <c r="R152" s="10">
        <f t="shared" si="28"/>
        <v>2185186473.2600002</v>
      </c>
      <c r="S152" s="11">
        <f t="shared" si="28"/>
        <v>13312</v>
      </c>
      <c r="T152" s="10">
        <f t="shared" si="28"/>
        <v>951935190.11000001</v>
      </c>
      <c r="U152" s="11">
        <f t="shared" si="28"/>
        <v>3430</v>
      </c>
      <c r="V152" s="10">
        <f t="shared" si="28"/>
        <v>86901485.299999997</v>
      </c>
      <c r="W152" s="11">
        <f t="shared" si="28"/>
        <v>54914</v>
      </c>
      <c r="X152" s="10">
        <f t="shared" si="28"/>
        <v>1192644186.6800001</v>
      </c>
      <c r="Y152" s="11">
        <f t="shared" si="28"/>
        <v>6337</v>
      </c>
      <c r="Z152" s="10">
        <f t="shared" si="28"/>
        <v>396625098.86000001</v>
      </c>
      <c r="AA152" s="11">
        <f t="shared" si="28"/>
        <v>3430</v>
      </c>
      <c r="AB152" s="10">
        <f t="shared" si="28"/>
        <v>86901485.299999997</v>
      </c>
      <c r="AC152" s="11">
        <f t="shared" si="28"/>
        <v>38032</v>
      </c>
      <c r="AD152" s="10">
        <f t="shared" si="28"/>
        <v>992542286.58000004</v>
      </c>
      <c r="AE152" s="11">
        <f t="shared" si="28"/>
        <v>6975</v>
      </c>
      <c r="AF152" s="10">
        <f t="shared" si="28"/>
        <v>555310091.25</v>
      </c>
      <c r="AG152" s="10">
        <f t="shared" si="28"/>
        <v>0</v>
      </c>
      <c r="AH152" s="10">
        <f t="shared" si="28"/>
        <v>0</v>
      </c>
      <c r="AI152" s="11">
        <f t="shared" si="28"/>
        <v>211517</v>
      </c>
      <c r="AJ152" s="10">
        <f t="shared" si="28"/>
        <v>8580010145.1599998</v>
      </c>
      <c r="AK152" s="11">
        <f t="shared" si="28"/>
        <v>10677</v>
      </c>
      <c r="AL152" s="10">
        <f t="shared" si="28"/>
        <v>1009206649.1</v>
      </c>
      <c r="AM152" s="11">
        <f t="shared" si="28"/>
        <v>6882</v>
      </c>
      <c r="AN152" s="10">
        <f t="shared" si="28"/>
        <v>319865931.66000003</v>
      </c>
      <c r="AO152" s="11">
        <f t="shared" si="28"/>
        <v>203353</v>
      </c>
      <c r="AP152" s="10">
        <f t="shared" si="28"/>
        <v>6996351076.1599998</v>
      </c>
      <c r="AQ152" s="11">
        <f t="shared" si="28"/>
        <v>10086</v>
      </c>
      <c r="AR152" s="10">
        <f t="shared" si="28"/>
        <v>871958402.10000002</v>
      </c>
      <c r="AS152" s="11">
        <f t="shared" si="28"/>
        <v>6882</v>
      </c>
      <c r="AT152" s="10">
        <f t="shared" si="28"/>
        <v>319865931.66000003</v>
      </c>
      <c r="AU152" s="11">
        <f t="shared" si="28"/>
        <v>8164</v>
      </c>
      <c r="AV152" s="10">
        <f t="shared" si="28"/>
        <v>1583659069</v>
      </c>
      <c r="AW152" s="11">
        <f t="shared" si="28"/>
        <v>591</v>
      </c>
      <c r="AX152" s="10">
        <f t="shared" si="28"/>
        <v>137248247</v>
      </c>
    </row>
  </sheetData>
  <autoFilter ref="A9:AX152"/>
  <customSheetViews>
    <customSheetView guid="{03C96E24-D4B7-478E-9CBB-82C864477A89}" scale="98" showPageBreaks="1" zeroValues="0" fitToPage="1" printArea="1" showAutoFilter="1" hiddenColumns="1">
      <pane xSplit="4" ySplit="9" topLeftCell="AI10" activePane="bottomRight" state="frozen"/>
      <selection pane="bottomRight" activeCell="AZ11" sqref="AZ11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1"/>
      <autoFilter ref="A9:AX151"/>
    </customSheetView>
    <customSheetView guid="{17E1900B-C11C-4BC4-9D5E-A6ECA42942F0}" scale="75" zeroValues="0" fitToPage="1" showAutoFilter="1" hiddenColumns="1">
      <pane xSplit="4" ySplit="9" topLeftCell="AA88" activePane="bottomRight" state="frozen"/>
      <selection pane="bottomRight" activeCell="A100" sqref="A100:XFD10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AX151"/>
    </customSheetView>
    <customSheetView guid="{692EB0CA-E4BE-4A21-857E-B2AE13E9C2B1}" scale="75" showPageBreaks="1" zeroValues="0" fitToPage="1" printArea="1" showAutoFilter="1" hiddenColumns="1">
      <pane xSplit="4" ySplit="9" topLeftCell="F10" activePane="bottomRight" state="frozen"/>
      <selection pane="bottomRight" activeCell="K5" sqref="K5:AA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3"/>
      <autoFilter ref="A9:BI151"/>
    </customSheetView>
    <customSheetView guid="{75BBB3E6-AB56-47E7-87F9-36F1415F2663}" scale="98" showPageBreaks="1" zeroValues="0" fitToPage="1" printArea="1" filter="1" showAutoFilter="1" hiddenColumns="1">
      <pane xSplit="4" ySplit="9" topLeftCell="AX25" activePane="bottomRight" state="frozen"/>
      <selection pane="bottomRight" activeCell="BM105" sqref="BM10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4"/>
      <autoFilter ref="A9:CE151">
        <filterColumn colId="5">
          <customFilters>
            <customFilter operator="notEqual" val=" "/>
          </customFilters>
        </filterColumn>
        <filterColumn colId="52">
          <customFilters>
            <customFilter operator="notEqual" val=" "/>
          </customFilters>
        </filterColumn>
      </autoFilter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5"/>
      <autoFilter ref="A9:CE151"/>
    </customSheetView>
    <customSheetView guid="{EE00C1D9-EEFD-47A3-8B1E-A8B43661E202}" scale="98" zeroValues="0" fitToPage="1" printArea="1" hiddenRows="1" hiddenColumns="1">
      <pane xSplit="4" ySplit="9" topLeftCell="F11" activePane="bottomRight" state="frozen"/>
      <selection pane="bottomRight" activeCell="M9" sqref="M9:N9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6"/>
    </customSheetView>
    <customSheetView guid="{72DA4F9F-0E70-4FCC-BF2E-9D0EF73B5E28}" scale="98" showPageBreaks="1" zeroValues="0" fitToPage="1" printArea="1" showAutoFilter="1" hiddenColumns="1">
      <pane xSplit="4" ySplit="9" topLeftCell="F147" activePane="bottomRight" state="frozen"/>
      <selection pane="bottomRight" activeCell="CF4" sqref="CF4:FE8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7"/>
      <autoFilter ref="A9:AX151"/>
    </customSheetView>
  </customSheetViews>
  <mergeCells count="48">
    <mergeCell ref="AZ1:BC1"/>
    <mergeCell ref="O1:R1"/>
    <mergeCell ref="K5:P5"/>
    <mergeCell ref="K6:K7"/>
    <mergeCell ref="L6:L7"/>
    <mergeCell ref="M6:M7"/>
    <mergeCell ref="AA7:AB7"/>
    <mergeCell ref="U6:V7"/>
    <mergeCell ref="W7:W8"/>
    <mergeCell ref="X7:X8"/>
    <mergeCell ref="Y7:Z7"/>
    <mergeCell ref="Q6:Q8"/>
    <mergeCell ref="R6:R8"/>
    <mergeCell ref="S6:T7"/>
    <mergeCell ref="P6:P8"/>
    <mergeCell ref="AC6:AH6"/>
    <mergeCell ref="AG7:AH7"/>
    <mergeCell ref="AC7:AC8"/>
    <mergeCell ref="G7:G8"/>
    <mergeCell ref="H7:H8"/>
    <mergeCell ref="I7:J7"/>
    <mergeCell ref="N6:N8"/>
    <mergeCell ref="O6:O8"/>
    <mergeCell ref="AO6:AT6"/>
    <mergeCell ref="AM6:AN7"/>
    <mergeCell ref="AU6:AX6"/>
    <mergeCell ref="AI6:AI8"/>
    <mergeCell ref="AJ6:AJ8"/>
    <mergeCell ref="AK6:AL7"/>
    <mergeCell ref="AU7:AV7"/>
    <mergeCell ref="AW7:AX7"/>
    <mergeCell ref="AO7:AP7"/>
    <mergeCell ref="A2:P2"/>
    <mergeCell ref="F4:AX4"/>
    <mergeCell ref="A4:A8"/>
    <mergeCell ref="B4:B8"/>
    <mergeCell ref="C4:C8"/>
    <mergeCell ref="D4:D8"/>
    <mergeCell ref="E4:E8"/>
    <mergeCell ref="F5:F8"/>
    <mergeCell ref="G5:J6"/>
    <mergeCell ref="W6:AB6"/>
    <mergeCell ref="Q5:AH5"/>
    <mergeCell ref="AI5:AX5"/>
    <mergeCell ref="AQ7:AR7"/>
    <mergeCell ref="AS7:AT7"/>
    <mergeCell ref="AD7:AD8"/>
    <mergeCell ref="AE7:AF7"/>
  </mergeCells>
  <printOptions horizontalCentered="1"/>
  <pageMargins left="0" right="0" top="0.39370078740157483" bottom="0.39370078740157483" header="0.31496062992125984" footer="0.31496062992125984"/>
  <pageSetup paperSize="9" scale="49" fitToWidth="3" fitToHeight="4" orientation="landscape" blackAndWhite="1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31.01.2024</vt:lpstr>
      <vt:lpstr>'31.01.2024'!Заголовки_для_печати</vt:lpstr>
      <vt:lpstr>'31.01.2024'!Область_печати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Лепахина Светлана Владимировна</cp:lastModifiedBy>
  <cp:lastPrinted>2024-01-11T08:44:15Z</cp:lastPrinted>
  <dcterms:created xsi:type="dcterms:W3CDTF">2023-04-27T14:29:00Z</dcterms:created>
  <dcterms:modified xsi:type="dcterms:W3CDTF">2024-02-01T12:27:54Z</dcterms:modified>
</cp:coreProperties>
</file>