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3\"/>
    </mc:Choice>
  </mc:AlternateContent>
  <bookViews>
    <workbookView xWindow="0" yWindow="0" windowWidth="28800" windowHeight="12135"/>
  </bookViews>
  <sheets>
    <sheet name="13.12.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'13.12.2023'!$A$9:$CE$151</definedName>
    <definedName name="Z_00140946_FB6D_46A9_A65C_1EF1EAFC650B_.wvu.FilterData" localSheetId="0" hidden="1">'13.12.2023'!$A$3:$E$151</definedName>
    <definedName name="Z_003A5D9D_43FD_41CC_B35C_FADC19C7DD5C_.wvu.FilterData" localSheetId="0" hidden="1">'13.12.2023'!$A$3:$E$151</definedName>
    <definedName name="Z_00BA5EA8_FAF2_451F_9CA3_CADE29F26379_.wvu.FilterData" localSheetId="0" hidden="1">'13.12.2023'!$A$3:$E$151</definedName>
    <definedName name="Z_011A58F0_03AD_4D78_A314_D7D3926EF84B_.wvu.FilterData" localSheetId="0" hidden="1">'13.12.2023'!$A$9:$CE$151</definedName>
    <definedName name="Z_014CB7E8_BB86_4C7C_A558_497CE6B58500_.wvu.FilterData" localSheetId="0" hidden="1">'13.12.2023'!$A$9:$CE$151</definedName>
    <definedName name="Z_01C4890A_83D6_4040_A8A7_23473A05A001_.wvu.FilterData" localSheetId="0" hidden="1">'13.12.2023'!$A$3:$E$151</definedName>
    <definedName name="Z_01D333D0_B194_4541_A3E4_2A8D16DFEBA0_.wvu.FilterData" localSheetId="0" hidden="1">'13.12.2023'!$A$3:$E$151</definedName>
    <definedName name="Z_01D3F19E_8DE2_4E34_99B6_EB6CEF7635BC_.wvu.FilterData" localSheetId="0" hidden="1">'13.12.2023'!$A$9:$CE$151</definedName>
    <definedName name="Z_0285015C_AD16_4AE7_8D51_054AE325BB89_.wvu.FilterData" localSheetId="0" hidden="1">'13.12.2023'!$A$3:$E$151</definedName>
    <definedName name="Z_035604C8_BC7B_4F66_9039_355C0AD01497_.wvu.FilterData" localSheetId="0" hidden="1">'13.12.2023'!$A$3:$E$151</definedName>
    <definedName name="Z_03912C94_8CB8_426A_88E3_E0055D829AE5_.wvu.FilterData" localSheetId="0" hidden="1">'13.12.2023'!$A$9:$CE$151</definedName>
    <definedName name="Z_03C96E24_D4B7_478E_9CBB_82C864477A89_.wvu.Cols" localSheetId="0" hidden="1">'13.12.2023'!$C:$E</definedName>
    <definedName name="Z_03C96E24_D4B7_478E_9CBB_82C864477A89_.wvu.FilterData" localSheetId="0" hidden="1">'13.12.2023'!$A$9:$CE$151</definedName>
    <definedName name="Z_03C96E24_D4B7_478E_9CBB_82C864477A89_.wvu.PrintArea" localSheetId="0" hidden="1">'13.12.2023'!$A$1:$CE$151</definedName>
    <definedName name="Z_03C96E24_D4B7_478E_9CBB_82C864477A89_.wvu.PrintTitles" localSheetId="0" hidden="1">'13.12.2023'!$4:$9</definedName>
    <definedName name="Z_03D45540_7568_479A_A384_84878AAD126A_.wvu.FilterData" localSheetId="0" hidden="1">'13.12.2023'!$A$3:$E$151</definedName>
    <definedName name="Z_04409E09_D0A7_4966_BA63_95EBDE4B4B24_.wvu.FilterData" localSheetId="0" hidden="1">'13.12.2023'!$A$3:$E$151</definedName>
    <definedName name="Z_05E5FAD3_9BC0_49C3_A192_CBB7355F3957_.wvu.FilterData" localSheetId="0" hidden="1">'13.12.2023'!$A$3:$E$151</definedName>
    <definedName name="Z_05FE824E_C4A2_4FFA_99EA_90FC5891E9BC_.wvu.FilterData" localSheetId="0" hidden="1">'13.12.2023'!$A$3:$E$151</definedName>
    <definedName name="Z_06EC7FA6_8DAF_4CF5_A175_9C2C2D1FBDEB_.wvu.FilterData" localSheetId="0" hidden="1">'13.12.2023'!$A$3:$E$151</definedName>
    <definedName name="Z_07F0A46A_776D_4D99_AB3B_C466B359FF11_.wvu.FilterData" localSheetId="0" hidden="1">'13.12.2023'!$A$3:$E$151</definedName>
    <definedName name="Z_0947493D_F2E3_491E_AEEE_6ECA07534E2B_.wvu.FilterData" localSheetId="0" hidden="1">'13.12.2023'!$A$3:$E$151</definedName>
    <definedName name="Z_094926D8_D42A_49E9_B000_18F9112D6184_.wvu.FilterData" localSheetId="0" hidden="1">'13.12.2023'!$A$3:$E$151</definedName>
    <definedName name="Z_09985AA8_A51A_4EC6_A7E4_0FD9CD488CB9_.wvu.FilterData" localSheetId="0" hidden="1">'13.12.2023'!$A$3:$E$151</definedName>
    <definedName name="Z_09A032A0_F275_4063_8012_8A2A37A74C2F_.wvu.FilterData" localSheetId="0" hidden="1">'13.12.2023'!$A$3:$E$151</definedName>
    <definedName name="Z_09B2CAAE_4D8D_4864_B425_3C98DDC3496D_.wvu.FilterData" localSheetId="0" hidden="1">'13.12.2023'!$A$3:$E$151</definedName>
    <definedName name="Z_09EF0EC0_5153_4F50_A0C9_E7520AF30110_.wvu.FilterData" localSheetId="0" hidden="1">'13.12.2023'!$A$3:$E$151</definedName>
    <definedName name="Z_0A7C427D_6EFA_4664_A3D9_40E180EF1FEE_.wvu.FilterData" localSheetId="0" hidden="1">'13.12.2023'!$A$3:$E$151</definedName>
    <definedName name="Z_0AE3A344_70EA_4B6C_961F_CC87A054D971_.wvu.FilterData" localSheetId="0" hidden="1">'13.12.2023'!$A$3:$E$151</definedName>
    <definedName name="Z_0B603D87_08E4_41F7_B34D_8CC5BB5E261A_.wvu.FilterData" localSheetId="0" hidden="1">'13.12.2023'!$A$3:$E$151</definedName>
    <definedName name="Z_0BC5A75D_1D6E_40E4_9ACA_7D955E45F1FE_.wvu.FilterData" localSheetId="0" hidden="1">'13.12.2023'!$A$9:$CE$151</definedName>
    <definedName name="Z_0C064140_865A_4209_9914_4DCDE4DFDEF1_.wvu.FilterData" localSheetId="0" hidden="1">'13.12.2023'!$A$3:$E$151</definedName>
    <definedName name="Z_0C5A20B2_F06D_4EFE_A28C_BE29CA83945A_.wvu.FilterData" localSheetId="0" hidden="1">'13.12.2023'!$A$3:$E$151</definedName>
    <definedName name="Z_0C5B21A1_05B6_4904_9BB7_694A981C9448_.wvu.FilterData" localSheetId="0" hidden="1">'13.12.2023'!$A$3:$E$151</definedName>
    <definedName name="Z_0CAA50B8_9F9F_4906_BB46_4C63A1910719_.wvu.FilterData" localSheetId="0" hidden="1">'13.12.2023'!$A$3:$E$151</definedName>
    <definedName name="Z_0CCF43EF_F197_45C7_BE0D_3CE7B2AC7EE8_.wvu.FilterData" localSheetId="0" hidden="1">'13.12.2023'!$A$3:$E$151</definedName>
    <definedName name="Z_0CED8387_0893_4F4A_91BD_2C0FEAF0E26B_.wvu.FilterData" localSheetId="0" hidden="1">'13.12.2023'!$A$3:$E$151</definedName>
    <definedName name="Z_0E6099B1_C58F_4772_8D31_521711A33C24_.wvu.FilterData" localSheetId="0" hidden="1">'13.12.2023'!$A$3:$E$151</definedName>
    <definedName name="Z_0F700FBE_666E_48AC_A61E_938C97A3E5BA_.wvu.FilterData" localSheetId="0" hidden="1">'13.12.2023'!$A$3:$E$151</definedName>
    <definedName name="Z_1026AF5E_DB2C_43CF_AC95_B454E1D11FDC_.wvu.FilterData" localSheetId="0" hidden="1">'13.12.2023'!$A$3:$E$151</definedName>
    <definedName name="Z_11A7F518_7CB0_4081_B395_ED7B77B41AE3_.wvu.FilterData" localSheetId="0" hidden="1">'13.12.2023'!$A$3:$E$151</definedName>
    <definedName name="Z_13181016_F438_484C_A8DD_9726FF6FAEC7_.wvu.FilterData" localSheetId="0" hidden="1">'13.12.2023'!$A$3:$E$151</definedName>
    <definedName name="Z_13574D86_4A32_4D8A_825F_51B3D36AEE8A_.wvu.FilterData" localSheetId="0" hidden="1">'13.12.2023'!$A$9:$CE$151</definedName>
    <definedName name="Z_149F26C9_95E6_497E_8F75_54E172DB40A7_.wvu.FilterData" localSheetId="0" hidden="1">'13.12.2023'!$A$3:$E$151</definedName>
    <definedName name="Z_16354A40_EA79_45D7_9A96_FD6BF3F3841E_.wvu.FilterData" localSheetId="0" hidden="1">'13.12.2023'!$A$9:$CE$151</definedName>
    <definedName name="Z_16598B8D_DCA1_438F_92D4_90E01A2A3080_.wvu.FilterData" localSheetId="0" hidden="1">'13.12.2023'!$A$3:$E$151</definedName>
    <definedName name="Z_170AF7A0_92CA_4C2C_9237_56A38E34E69A_.wvu.FilterData" localSheetId="0" hidden="1">'13.12.2023'!$A$3:$E$151</definedName>
    <definedName name="Z_172D5ADA_E85B_4329_B600_E73DF7EC4360_.wvu.FilterData" localSheetId="0" hidden="1">'13.12.2023'!$A$3:$E$151</definedName>
    <definedName name="Z_1A6DCED4_CC77_4F83_A4E4_F94DB1264896_.wvu.FilterData" localSheetId="0" hidden="1">'13.12.2023'!$A$3:$E$151</definedName>
    <definedName name="Z_1AE37994_DCEA_4343_85E0_33E6FA0F5102_.wvu.FilterData" localSheetId="0" hidden="1">'13.12.2023'!$A$3:$E$151</definedName>
    <definedName name="Z_1AF9EE55_C7C8_4479_8CAF_9675CD5024C7_.wvu.FilterData" localSheetId="0" hidden="1">'13.12.2023'!$A$3:$E$151</definedName>
    <definedName name="Z_1B7AFCEC_BC1A_43AE_8378_10F5E351BE00_.wvu.FilterData" localSheetId="0" hidden="1">'13.12.2023'!$A$3:$E$151</definedName>
    <definedName name="Z_1C18363C_92ED_4A4B_BDDD_A27ADBF8E8E2_.wvu.FilterData" localSheetId="0" hidden="1">'13.12.2023'!$A$3:$E$151</definedName>
    <definedName name="Z_1C2C52D3_4CC5_41FC_9611_E2A84B1DD765_.wvu.FilterData" localSheetId="0" hidden="1">'13.12.2023'!$A$3:$E$151</definedName>
    <definedName name="Z_1CB73A08_A86C_42F0_9903_AD5E5A519180_.wvu.FilterData" localSheetId="0" hidden="1">'13.12.2023'!$A$3:$E$151</definedName>
    <definedName name="Z_1D43E7B0_C924_4846_8399_6E4944C22E36_.wvu.FilterData" localSheetId="0" hidden="1">'13.12.2023'!$A$3:$E$151</definedName>
    <definedName name="Z_1D8D7CFC_311D_49F7_94F5_993012D6087D_.wvu.FilterData" localSheetId="0" hidden="1">'13.12.2023'!$A$3:$E$151</definedName>
    <definedName name="Z_1DAACBD9_D55D_407C_9B13_23C051515E96_.wvu.FilterData" localSheetId="0" hidden="1">'13.12.2023'!$A$3:$E$151</definedName>
    <definedName name="Z_1EF5608E_626D_4671_9594_C4FEA83D1769_.wvu.FilterData" localSheetId="0" hidden="1">'13.12.2023'!$A$3:$E$151</definedName>
    <definedName name="Z_1F743098_522F_4DCB_86EB_342BC5832246_.wvu.FilterData" localSheetId="0" hidden="1">'13.12.2023'!$A$3:$E$151</definedName>
    <definedName name="Z_205328DA_183F_4542_86F9_50A4E785242D_.wvu.FilterData" localSheetId="0" hidden="1">'13.12.2023'!$A$3:$E$151</definedName>
    <definedName name="Z_20A020E3_EA3E_4BB8_AD5B_4BDDA389A365_.wvu.FilterData" localSheetId="0" hidden="1">'13.12.2023'!$A$9:$CE$151</definedName>
    <definedName name="Z_20A12C06_715F_4A90_A505_2AFADD0D737B_.wvu.FilterData" localSheetId="0" hidden="1">'13.12.2023'!$A$3:$E$151</definedName>
    <definedName name="Z_21B5AF0E_4AAC_42C9_BB32_9E3CFC92751A_.wvu.Cols" localSheetId="0" hidden="1">'13.12.2023'!$C:$E</definedName>
    <definedName name="Z_21B5AF0E_4AAC_42C9_BB32_9E3CFC92751A_.wvu.FilterData" localSheetId="0" hidden="1">'13.12.2023'!$A$9:$CE$151</definedName>
    <definedName name="Z_21B5AF0E_4AAC_42C9_BB32_9E3CFC92751A_.wvu.PrintArea" localSheetId="0" hidden="1">'13.12.2023'!$B$12:$E$151</definedName>
    <definedName name="Z_21B5AF0E_4AAC_42C9_BB32_9E3CFC92751A_.wvu.PrintTitles" localSheetId="0" hidden="1">'13.12.2023'!$9:$9</definedName>
    <definedName name="Z_22297B42_1B32_467E_A556_F80E0EB69490_.wvu.FilterData" localSheetId="0" hidden="1">'13.12.2023'!$A$3:$E$151</definedName>
    <definedName name="Z_23072A54_8939_42A0_A5B1_98851360884C_.wvu.FilterData" localSheetId="0" hidden="1">'13.12.2023'!$A$9:$CE$151</definedName>
    <definedName name="Z_2423EEC4_D2C3_4E0F_ABD0_0233A57F8E98_.wvu.FilterData" localSheetId="0" hidden="1">'13.12.2023'!$A$3:$E$151</definedName>
    <definedName name="Z_242D6BC6_649A_489F_A439_52E9120E4D22_.wvu.FilterData" localSheetId="0" hidden="1">'13.12.2023'!$A$3:$E$151</definedName>
    <definedName name="Z_2444E3C2_55B6_4420_97FB_E233633E9521_.wvu.FilterData" localSheetId="0" hidden="1">'13.12.2023'!$A$3:$E$151</definedName>
    <definedName name="Z_24D4F925_DA2F_4D7E_8D10_9B04346B81C6_.wvu.FilterData" localSheetId="0" hidden="1">'13.12.2023'!$A$3:$E$151</definedName>
    <definedName name="Z_25443898_3927_46CC_B8CE_C7496285B8FF_.wvu.FilterData" localSheetId="0" hidden="1">'13.12.2023'!$A$3:$E$151</definedName>
    <definedName name="Z_26BC2E29_A8BB_4185_A197_986AEEDB4F98_.wvu.FilterData" localSheetId="0" hidden="1">'13.12.2023'!$A$3:$E$151</definedName>
    <definedName name="Z_2873E9A4_1F64_4238_9D2E_CF20F359B958_.wvu.FilterData" localSheetId="0" hidden="1">'13.12.2023'!$A$3:$E$151</definedName>
    <definedName name="Z_28BEA71A_BC56_483D_BC05_102AB9527DD2_.wvu.FilterData" localSheetId="0" hidden="1">'13.12.2023'!$A$3:$E$151</definedName>
    <definedName name="Z_28FFD823_69F6_4ACA_8806_F891525325F9_.wvu.FilterData" localSheetId="0" hidden="1">'13.12.2023'!$A$3:$E$151</definedName>
    <definedName name="Z_29FD31C1_BCC3_4211_96D8_5E1F06124BD9_.wvu.FilterData" localSheetId="0" hidden="1">'13.12.2023'!$A$3:$E$151</definedName>
    <definedName name="Z_2A14C3FF_42EA_417E_8F2A_B6D82D6A770F_.wvu.FilterData" localSheetId="0" hidden="1">'13.12.2023'!$A$3:$E$151</definedName>
    <definedName name="Z_2A3AF765_89F9_499F_9A00_6ADEEEE21789_.wvu.FilterData" localSheetId="0" hidden="1">'13.12.2023'!$A$3:$E$151</definedName>
    <definedName name="Z_2BBF40C4_6F40_49C0_BB6C_2C3772C76AA6_.wvu.FilterData" localSheetId="0" hidden="1">'13.12.2023'!$A$3:$E$151</definedName>
    <definedName name="Z_2BF201F7_8032_4BE5_8768_D45AEF830D08_.wvu.FilterData" localSheetId="0" hidden="1">'13.12.2023'!$A$3:$E$151</definedName>
    <definedName name="Z_2BFDC3DE_84DA_4319_9539_B03034665277_.wvu.FilterData" localSheetId="0" hidden="1">'13.12.2023'!$A$3:$E$151</definedName>
    <definedName name="Z_2D463CB8_69CF_4C33_9665_098F32D58B7B_.wvu.FilterData" localSheetId="0" hidden="1">'13.12.2023'!$A$3:$E$151</definedName>
    <definedName name="Z_2D52F491_2609_4950_A35B_93409C5D3233_.wvu.FilterData" localSheetId="0" hidden="1">'13.12.2023'!$A$3:$E$151</definedName>
    <definedName name="Z_2D992377_B134_4698_90EF_D0A75191D3B2_.wvu.FilterData" localSheetId="0" hidden="1">'13.12.2023'!$A$9:$CE$151</definedName>
    <definedName name="Z_2DFEF0EA_BBD7_432E_98CB_023131CC965B_.wvu.FilterData" localSheetId="0" hidden="1">'13.12.2023'!$A$3:$E$151</definedName>
    <definedName name="Z_2EC6190B_A9F0_40D7_A2E1_47311DD0D190_.wvu.FilterData" localSheetId="0" hidden="1">'13.12.2023'!$A$3:$E$151</definedName>
    <definedName name="Z_2F18B346_8A29_4C5B_B6BF_52F9194B753D_.wvu.FilterData" localSheetId="0" hidden="1">'13.12.2023'!$A$3:$E$151</definedName>
    <definedName name="Z_2F6673D5_94B5_4CF4_80FC_6A4759CD5CB7_.wvu.FilterData" localSheetId="0" hidden="1">'13.12.2023'!$A$9:$CE$151</definedName>
    <definedName name="Z_2F8B7C00_EA0D_4E1F_8E2F_503A250747A9_.wvu.FilterData" localSheetId="0" hidden="1">'13.12.2023'!$A$3:$E$151</definedName>
    <definedName name="Z_302FD5A0_5219_45DE_B31D_70FC33CA467F_.wvu.FilterData" localSheetId="0" hidden="1">'13.12.2023'!$A$3:$E$151</definedName>
    <definedName name="Z_303392BA_5FCC_4647_9B9B_EFC63AA8E454_.wvu.FilterData" localSheetId="0" hidden="1">'13.12.2023'!$A$9:$CE$151</definedName>
    <definedName name="Z_3039D312_87AB_4AB1_AFCF_890DD1FD3141_.wvu.FilterData" localSheetId="0" hidden="1">'13.12.2023'!$A$3:$E$151</definedName>
    <definedName name="Z_30699B72_5599_4A3F_8AEB_BFB2BD5C3342_.wvu.FilterData" localSheetId="0" hidden="1">'13.12.2023'!$A$3:$E$151</definedName>
    <definedName name="Z_309A40DE_6330_4C93_B462_53FEBBC8F3F8_.wvu.FilterData" localSheetId="0" hidden="1">'13.12.2023'!$A$3:$E$151</definedName>
    <definedName name="Z_30CE9D84_2C62_4F85_8AB3_9DB7C10BEDB0_.wvu.FilterData" localSheetId="0" hidden="1">'13.12.2023'!$A$3:$E$151</definedName>
    <definedName name="Z_31579F6A_6B7A_4A91_A549_02ED99A243E8_.wvu.FilterData" localSheetId="0" hidden="1">'13.12.2023'!$A$9:$CE$151</definedName>
    <definedName name="Z_31A224E9_F8CE_49CA_8ACC_E6996F1D351C_.wvu.FilterData" localSheetId="0" hidden="1">'13.12.2023'!$A$3:$E$151</definedName>
    <definedName name="Z_31BF6C32_3539_439D_92F3_68DDA0342251_.wvu.FilterData" localSheetId="0" hidden="1">'13.12.2023'!$A$3:$E$151</definedName>
    <definedName name="Z_31EE7CDE_38DC_4D9E_B127_F3DB532B437A_.wvu.FilterData" localSheetId="0" hidden="1">'13.12.2023'!$A$9:$CE$151</definedName>
    <definedName name="Z_3266E477_C201_456F_8F0B_8120DD6BFB06_.wvu.FilterData" localSheetId="0" hidden="1">'13.12.2023'!$A$3:$E$151</definedName>
    <definedName name="Z_34A441FA_547C_4444_A4A5_E22A4E7BEFE8_.wvu.FilterData" localSheetId="0" hidden="1">'13.12.2023'!$A$9:$CE$151</definedName>
    <definedName name="Z_352DFBF0_8EC3_4EC5_A130_7D7D835C68A6_.wvu.FilterData" localSheetId="0" hidden="1">'13.12.2023'!$A$3:$E$151</definedName>
    <definedName name="Z_360F310F_3671_43EC_A5BF_B88BB602891B_.wvu.FilterData" localSheetId="0" hidden="1">'13.12.2023'!$A$3:$E$151</definedName>
    <definedName name="Z_3791D11B_BF48_4CD6_9A7A_93A87167A59D_.wvu.FilterData" localSheetId="0" hidden="1">'13.12.2023'!$A$3:$E$151</definedName>
    <definedName name="Z_3902A6D8_195C_42B9_85C9_03D9E5D0A1DB_.wvu.FilterData" localSheetId="0" hidden="1">'13.12.2023'!$A$3:$E$151</definedName>
    <definedName name="Z_3916067A_6929_4183_B72E_D0E2191BD1CC_.wvu.FilterData" localSheetId="0" hidden="1">'13.12.2023'!$A$3:$E$151</definedName>
    <definedName name="Z_39AA7EA7_D39C_4A54_81B8_50B06F330001_.wvu.FilterData" localSheetId="0" hidden="1">'13.12.2023'!$A$3:$E$151</definedName>
    <definedName name="Z_39B9703C_F588_4EB8_8971_643A6EC8C264_.wvu.FilterData" localSheetId="0" hidden="1">'13.12.2023'!$A$3:$E$151</definedName>
    <definedName name="Z_3A7B7025_DB3B_466D_8CF0_3242E27FE7F6_.wvu.FilterData" localSheetId="0" hidden="1">'13.12.2023'!$A$3:$E$151</definedName>
    <definedName name="Z_3A91F785_EC6E_498E_8030_34DE441E398D_.wvu.FilterData" localSheetId="0" hidden="1">'13.12.2023'!$A$10:$CE$150</definedName>
    <definedName name="Z_3AA1936D_458C_4299_8131_FE28D87EF601_.wvu.FilterData" localSheetId="0" hidden="1">'13.12.2023'!$A$3:$E$151</definedName>
    <definedName name="Z_3B324F60_877D_4151_8F53_EB2C72D1B32A_.wvu.FilterData" localSheetId="0" hidden="1">'13.12.2023'!$A$3:$E$151</definedName>
    <definedName name="Z_3B7CB79C_1C5A_4C37_B3C0_1AB35C5D9799_.wvu.FilterData" localSheetId="0" hidden="1">'13.12.2023'!$A$3:$E$151</definedName>
    <definedName name="Z_3B8FE8F2_0219_48F6_AC14_71D646869229_.wvu.FilterData" localSheetId="0" hidden="1">'13.12.2023'!$A$3:$E$151</definedName>
    <definedName name="Z_3B95C754_A90B_4DDD_A607_A3F07501DA11_.wvu.FilterData" localSheetId="0" hidden="1">'13.12.2023'!$A$3:$E$151</definedName>
    <definedName name="Z_3B9DE3BE_F790_4CFA_A3D6_626CFDC34346_.wvu.FilterData" localSheetId="0" hidden="1">'13.12.2023'!$A$3:$E$151</definedName>
    <definedName name="Z_3BAB5BE6_29E2_4CB1_9F2E_7416659A4270_.wvu.FilterData" localSheetId="0" hidden="1">'13.12.2023'!$A$3:$E$151</definedName>
    <definedName name="Z_3BD1B0DE_6277_4B30_9DFC_C335B874EB26_.wvu.FilterData" localSheetId="0" hidden="1">'13.12.2023'!$A$3:$E$151</definedName>
    <definedName name="Z_3C3835FB_8325_4E27_AD06_0580C7E554DA_.wvu.FilterData" localSheetId="0" hidden="1">'13.12.2023'!$A$3:$E$151</definedName>
    <definedName name="Z_3C86F4DC_92E7_426B_9DFC_C9CF18991924_.wvu.FilterData" localSheetId="0" hidden="1">'13.12.2023'!$A$3:$E$151</definedName>
    <definedName name="Z_3C932AC9_A1A5_4233_9D35_2E7BCC242F73_.wvu.FilterData" localSheetId="0" hidden="1">'13.12.2023'!$A$3:$E$151</definedName>
    <definedName name="Z_3D242434_D6A8_4F7C_B797_3C134F4FBB15_.wvu.FilterData" localSheetId="0" hidden="1">'13.12.2023'!$A$3:$E$151</definedName>
    <definedName name="Z_3D259E59_9D7C_4975_B24C_1C18F6CBA927_.wvu.FilterData" localSheetId="0" hidden="1">'13.12.2023'!$A$3:$E$151</definedName>
    <definedName name="Z_3D6F9ED1_6C3E_44B8_9992_F8095B48020D_.wvu.FilterData" localSheetId="0" hidden="1">'13.12.2023'!$A$3:$E$151</definedName>
    <definedName name="Z_3DED9AE7_F04F_4B46_BE79_2A3E346E9842_.wvu.Cols" localSheetId="0" hidden="1">'13.12.2023'!$C:$E</definedName>
    <definedName name="Z_3DED9AE7_F04F_4B46_BE79_2A3E346E9842_.wvu.FilterData" localSheetId="0" hidden="1">'13.12.2023'!$A$9:$CE$151</definedName>
    <definedName name="Z_3DED9AE7_F04F_4B46_BE79_2A3E346E9842_.wvu.PrintArea" localSheetId="0" hidden="1">'13.12.2023'!$B$12:$E$151</definedName>
    <definedName name="Z_3DED9AE7_F04F_4B46_BE79_2A3E346E9842_.wvu.PrintTitles" localSheetId="0" hidden="1">'13.12.2023'!$9:$9</definedName>
    <definedName name="Z_3E193CEB_0261_46F8_BA38_2F8C46868F49_.wvu.FilterData" localSheetId="0" hidden="1">'13.12.2023'!$A$3:$E$151</definedName>
    <definedName name="Z_3E53ABE1_107B_4F88_9793_E1E0A58AFBEB_.wvu.FilterData" localSheetId="0" hidden="1">'13.12.2023'!$A$3:$E$151</definedName>
    <definedName name="Z_3E94C4D1_8733_4C9C_8400_5171A6790C39_.wvu.FilterData" localSheetId="0" hidden="1">'13.12.2023'!$A$3:$E$151</definedName>
    <definedName name="Z_3EE8656B_3D58_46EA_9803_20F57ACC87C6_.wvu.FilterData" localSheetId="0" hidden="1">'13.12.2023'!$A$9:$CE$151</definedName>
    <definedName name="Z_3F1E3995_DE4D_417C_9BEB_5189667EE11C_.wvu.FilterData" localSheetId="0" hidden="1">'13.12.2023'!$A$9:$CE$151</definedName>
    <definedName name="Z_3F3CE309_CB90_4C42_AB29_6A1025AD4906_.wvu.FilterData" localSheetId="0" hidden="1">'13.12.2023'!$A$3:$E$151</definedName>
    <definedName name="Z_406515D4_46EB_4247_8FAF_BB05D9D6D76B_.wvu.FilterData" localSheetId="0" hidden="1">'13.12.2023'!$A$3:$E$151</definedName>
    <definedName name="Z_40F7F319_56AA_4CFA_BE63_7ED86F7463C4_.wvu.FilterData" localSheetId="0" hidden="1">'13.12.2023'!$A$9:$CE$151</definedName>
    <definedName name="Z_426233AA_CCAD_44BB_A448_55EC1035703D_.wvu.FilterData" localSheetId="0" hidden="1">'13.12.2023'!$A$3:$E$151</definedName>
    <definedName name="Z_426D4BF5_CDA7_4659_8501_A4A149B78175_.wvu.FilterData" localSheetId="0" hidden="1">'13.12.2023'!$A$9:$CE$151</definedName>
    <definedName name="Z_4279C048_F854_48D0_B429_5BDEE7E3427A_.wvu.FilterData" localSheetId="0" hidden="1">'13.12.2023'!$A$3:$E$151</definedName>
    <definedName name="Z_44147A4D_9D60_4144_811B_0537116CE1B8_.wvu.FilterData" localSheetId="0" hidden="1">'13.12.2023'!$A$3:$E$151</definedName>
    <definedName name="Z_44898BEA_CF89_4411_8DBB_0E290C3297C5_.wvu.FilterData" localSheetId="0" hidden="1">'13.12.2023'!$A$3:$E$151</definedName>
    <definedName name="Z_4554B7AD_6832_483E_A70C_EE66F64BA1D3_.wvu.FilterData" localSheetId="0" hidden="1">'13.12.2023'!$A$3:$E$151</definedName>
    <definedName name="Z_45941ED9_40B3_463B_A5DD_05B4C6E133FF_.wvu.FilterData" localSheetId="0" hidden="1">'13.12.2023'!$A$3:$E$151</definedName>
    <definedName name="Z_46FFE78A_C8D8_4421_ABB5_6C7E2497A8F6_.wvu.FilterData" localSheetId="0" hidden="1">'13.12.2023'!$A$3:$E$151</definedName>
    <definedName name="Z_47193158_5D9D_42C4_92CE_7BF52AFB5ECF_.wvu.FilterData" localSheetId="0" hidden="1">'13.12.2023'!$A$3:$E$151</definedName>
    <definedName name="Z_4949A29E_820E_43B4_A805_736EEC46A773_.wvu.FilterData" localSheetId="0" hidden="1">'13.12.2023'!$A$3:$E$151</definedName>
    <definedName name="Z_496CA6A6_3960_437E_8E36_9D2896A1DB6E_.wvu.FilterData" localSheetId="0" hidden="1">'13.12.2023'!$A$3:$E$151</definedName>
    <definedName name="Z_4C835A33_852D_4137_AFEA_4FA5364DAB6C_.wvu.FilterData" localSheetId="0" hidden="1">'13.12.2023'!$A$3:$E$151</definedName>
    <definedName name="Z_4CBAC8A2_186B_4581_861C_A364E634CD9E_.wvu.FilterData" localSheetId="0" hidden="1">'13.12.2023'!$A$9:$CE$151</definedName>
    <definedName name="Z_4CE6549F_2E8C_46C5_801F_4661C0F14C06_.wvu.FilterData" localSheetId="0" hidden="1">'13.12.2023'!$A$3:$E$151</definedName>
    <definedName name="Z_4CF7619F_58EF_441D_B8F0_31CDE29CE1E3_.wvu.FilterData" localSheetId="0" hidden="1">'13.12.2023'!$A$3:$E$151</definedName>
    <definedName name="Z_4FA9BF8D_9C60_4D89_986E_E7BB33718F89_.wvu.FilterData" localSheetId="0" hidden="1">'13.12.2023'!$A$3:$E$151</definedName>
    <definedName name="Z_4FB73A2E_E770_4FA2_9FB0_0F7589F28B07_.wvu.FilterData" localSheetId="0" hidden="1">'13.12.2023'!$A$3:$E$151</definedName>
    <definedName name="Z_506C7CEE_85A3_4EAE_AA53_64AAEE36D39C_.wvu.FilterData" localSheetId="0" hidden="1">'13.12.2023'!$A$3:$E$151</definedName>
    <definedName name="Z_51A93250_8FB2_4630_8D27_CEA254EDDAD8_.wvu.FilterData" localSheetId="0" hidden="1">'13.12.2023'!$A$3:$E$151</definedName>
    <definedName name="Z_5274F333_425C_4CCF_B668_40C99AD11A9E_.wvu.FilterData" localSheetId="0" hidden="1">'13.12.2023'!$A$3:$E$151</definedName>
    <definedName name="Z_52A6BE21_DD7B_4825_BEB3_FD0F09B27C93_.wvu.FilterData" localSheetId="0" hidden="1">'13.12.2023'!$A$3:$E$151</definedName>
    <definedName name="Z_550CABC6_60D8_464F_9F12_BF264013935A_.wvu.FilterData" localSheetId="0" hidden="1">'13.12.2023'!$A$3:$E$151</definedName>
    <definedName name="Z_55B5F640_7CC9_42C9_8A41_A1E03CDC6E8B_.wvu.FilterData" localSheetId="0" hidden="1">'13.12.2023'!$A$9:$CE$151</definedName>
    <definedName name="Z_55F16C6B_5E4B_49BA_AFA9_EB3A01C9E219_.wvu.FilterData" localSheetId="0" hidden="1">'13.12.2023'!$A$3:$E$151</definedName>
    <definedName name="Z_56914A3A_C1AD_4B6C_9529_0B98C887E7B9_.wvu.FilterData" localSheetId="0" hidden="1">'13.12.2023'!$A$3:$E$151</definedName>
    <definedName name="Z_571D0442_0B7B_42CD_B46B_28CCA0F11B02_.wvu.FilterData" localSheetId="0" hidden="1">'13.12.2023'!$A$3:$E$151</definedName>
    <definedName name="Z_575537C2_E0DD_4528_A731_3572B676D082_.wvu.FilterData" localSheetId="0" hidden="1">'13.12.2023'!$A$3:$E$151</definedName>
    <definedName name="Z_57DA717B_E31E_4CC4_8E06_317963119ABC_.wvu.FilterData" localSheetId="0" hidden="1">'13.12.2023'!$A$3:$E$151</definedName>
    <definedName name="Z_582DF11E_0CF6_4E96_97AC_FC478893927F_.wvu.FilterData" localSheetId="0" hidden="1">'13.12.2023'!$A$3:$E$151</definedName>
    <definedName name="Z_58D86BDF_5E2F_457F_9939_C96066D15920_.wvu.FilterData" localSheetId="0" hidden="1">'13.12.2023'!$A$3:$E$151</definedName>
    <definedName name="Z_58F8CC6F_5209_432B_80D3_AC7C3F068965_.wvu.FilterData" localSheetId="0" hidden="1">'13.12.2023'!$A$3:$E$151</definedName>
    <definedName name="Z_59BA079B_D669_457D_96F3_1E2A17B5C5AA_.wvu.FilterData" localSheetId="0" hidden="1">'13.12.2023'!$A$3:$E$151</definedName>
    <definedName name="Z_5A507044_D7CF_421A_8F21_891BF9624557_.wvu.FilterData" localSheetId="0" hidden="1">'13.12.2023'!$A$3:$E$151</definedName>
    <definedName name="Z_5A59173F_D6BE_4B02_A521_6CA1B4422344_.wvu.FilterData" localSheetId="0" hidden="1">'13.12.2023'!$A$3:$E$151</definedName>
    <definedName name="Z_5D688828_8FD3_4503_A290_C6804DD20B34_.wvu.FilterData" localSheetId="0" hidden="1">'13.12.2023'!$A$3:$E$151</definedName>
    <definedName name="Z_5D75427D_6940_4668_BC3E_F0A72F4A1013_.wvu.FilterData" localSheetId="0" hidden="1">'13.12.2023'!$A$9:$CE$151</definedName>
    <definedName name="Z_5E35F53C_862B_4757_9EBE_013318628ED6_.wvu.FilterData" localSheetId="0" hidden="1">'13.12.2023'!$A$3:$E$151</definedName>
    <definedName name="Z_5F4F9D5D_EA13_4FEE_B59F_9E74B7203170_.wvu.FilterData" localSheetId="0" hidden="1">'13.12.2023'!$A$3:$E$151</definedName>
    <definedName name="Z_5F5372A3_DDF0_48BA_9982_F26D2B78E31F_.wvu.Cols" localSheetId="0" hidden="1">'13.12.2023'!$C:$E</definedName>
    <definedName name="Z_5F5372A3_DDF0_48BA_9982_F26D2B78E31F_.wvu.FilterData" localSheetId="0" hidden="1">'13.12.2023'!$A$9:$CE$151</definedName>
    <definedName name="Z_5F5372A3_DDF0_48BA_9982_F26D2B78E31F_.wvu.PrintArea" localSheetId="0" hidden="1">'13.12.2023'!$B$12:$E$151</definedName>
    <definedName name="Z_5F5372A3_DDF0_48BA_9982_F26D2B78E31F_.wvu.PrintTitles" localSheetId="0" hidden="1">'13.12.2023'!$9:$9</definedName>
    <definedName name="Z_5FC8FFE7_433E_4875_955F_D7C5F1E644EA_.wvu.FilterData" localSheetId="0" hidden="1">'13.12.2023'!$A$3:$E$151</definedName>
    <definedName name="Z_5FDE79D1_2A50_4FB7_BDB4_C687B2287A09_.wvu.FilterData" localSheetId="0" hidden="1">'13.12.2023'!$A$3:$E$151</definedName>
    <definedName name="Z_6030D3BA_570D_40DB_B277_69AF1767A6FE_.wvu.FilterData" localSheetId="0" hidden="1">'13.12.2023'!$A$3:$E$151</definedName>
    <definedName name="Z_61114F37_941E_4685_B3FB_FFF37E3CFC67_.wvu.FilterData" localSheetId="0" hidden="1">'13.12.2023'!$A$9:$CE$151</definedName>
    <definedName name="Z_6246D98E_0944_4DBF_92E5_40BC8B4F71D4_.wvu.FilterData" localSheetId="0" hidden="1">'13.12.2023'!$A$9:$CE$151</definedName>
    <definedName name="Z_62935158_AA7F_4D7C_94B8_F90DA8783A00_.wvu.FilterData" localSheetId="0" hidden="1">'13.12.2023'!$A$3:$E$151</definedName>
    <definedName name="Z_6304CACD_BE23_4CB4_B8D8_1629548CFC8E_.wvu.FilterData" localSheetId="0" hidden="1">'13.12.2023'!$A$3:$E$151</definedName>
    <definedName name="Z_6392C0AE_E0DF_418E_B82F_D55BC12BBEF0_.wvu.FilterData" localSheetId="0" hidden="1">'13.12.2023'!$A$3:$E$151</definedName>
    <definedName name="Z_6525A17E_3080_4B84_97D9_6E0BA2C304A3_.wvu.FilterData" localSheetId="0" hidden="1">'13.12.2023'!$A$3:$E$151</definedName>
    <definedName name="Z_655C9B88_4AE7_4C9A_A231_BFC42839523A_.wvu.FilterData" localSheetId="0" hidden="1">'13.12.2023'!$A$3:$E$151</definedName>
    <definedName name="Z_6565EB8F_8FF2_414D_BA56_5AB415A434FC_.wvu.FilterData" localSheetId="0" hidden="1">'13.12.2023'!$A$3:$E$151</definedName>
    <definedName name="Z_657EF1F9_E20E_4205_9C59_119EAF4E8681_.wvu.FilterData" localSheetId="0" hidden="1">'13.12.2023'!$A$3:$E$151</definedName>
    <definedName name="Z_67B0FF9E_E4E6_4995_AF00_D677B1E4529C_.wvu.FilterData" localSheetId="0" hidden="1">'13.12.2023'!$A$3:$E$151</definedName>
    <definedName name="Z_692EB0CA_E4BE_4A21_857E_B2AE13E9C2B1_.wvu.Cols" localSheetId="0" hidden="1">'13.12.2023'!$C:$E</definedName>
    <definedName name="Z_692EB0CA_E4BE_4A21_857E_B2AE13E9C2B1_.wvu.FilterData" localSheetId="0" hidden="1">'13.12.2023'!$A$9:$CE$151</definedName>
    <definedName name="Z_692EB0CA_E4BE_4A21_857E_B2AE13E9C2B1_.wvu.PrintArea" localSheetId="0" hidden="1">'13.12.2023'!$A$1:$CE$151</definedName>
    <definedName name="Z_692EB0CA_E4BE_4A21_857E_B2AE13E9C2B1_.wvu.PrintTitles" localSheetId="0" hidden="1">'13.12.2023'!$4:$9</definedName>
    <definedName name="Z_6A269201_BACA_4210_ABDC_994F515D92E3_.wvu.FilterData" localSheetId="0" hidden="1">'13.12.2023'!$A$3:$E$151</definedName>
    <definedName name="Z_6A542C2D_2050_4535_A455_695CC703E4BF_.wvu.FilterData" localSheetId="0" hidden="1">'13.12.2023'!$A$3:$E$151</definedName>
    <definedName name="Z_6A8D20E6_1005_492B_BC74_16FFCF28161D_.wvu.FilterData" localSheetId="0" hidden="1">'13.12.2023'!$A$3:$E$151</definedName>
    <definedName name="Z_6B1CFE43_048D_4BAE_8DF1_FB324D7366AF_.wvu.FilterData" localSheetId="0" hidden="1">'13.12.2023'!$A$3:$E$151</definedName>
    <definedName name="Z_6B7EDCE2_76F5_42E4_9958_B4D6F7044052_.wvu.FilterData" localSheetId="0" hidden="1">'13.12.2023'!$A$3:$E$151</definedName>
    <definedName name="Z_6C9C16C0_A1C7_48FF_87F7_FEAC0CD21919_.wvu.FilterData" localSheetId="0" hidden="1">'13.12.2023'!$A$3:$E$151</definedName>
    <definedName name="Z_6D197DB6_CCF8_4107_BD07_0F2C8A5EE2C0_.wvu.FilterData" localSheetId="0" hidden="1">'13.12.2023'!$A$3:$E$151</definedName>
    <definedName name="Z_6D789E81_CB5A_4E9D_9C36_8845A3FD1C97_.wvu.FilterData" localSheetId="0" hidden="1">'13.12.2023'!$A$3:$E$151</definedName>
    <definedName name="Z_6DC21292_089F_49CF_9C14_15DECE403C3D_.wvu.FilterData" localSheetId="0" hidden="1">'13.12.2023'!$A$3:$E$151</definedName>
    <definedName name="Z_6E6FD54C_4C8E_4267_BBC5_DDDA89863499_.wvu.FilterData" localSheetId="0" hidden="1">'13.12.2023'!$A$3:$E$151</definedName>
    <definedName name="Z_6EAEDD90_8767_4769_9478_65F3741FD01C_.wvu.FilterData" localSheetId="0" hidden="1">'13.12.2023'!$A$3:$E$151</definedName>
    <definedName name="Z_6F32A753_ACCC_42D2_9DD6_170C596AFA4C_.wvu.FilterData" localSheetId="0" hidden="1">'13.12.2023'!$A$3:$E$151</definedName>
    <definedName name="Z_6F4221D9_A329_49BF_A75B_BCC3B5B62E64_.wvu.FilterData" localSheetId="0" hidden="1">'13.12.2023'!$A$3:$E$151</definedName>
    <definedName name="Z_703DD0CB_33E8_4D9E_8FAB_1F66D89A9AB1_.wvu.FilterData" localSheetId="0" hidden="1">'13.12.2023'!$A$9:$CE$151</definedName>
    <definedName name="Z_70925B40_BB66_442B_A975_DDBE7FA8355E_.wvu.FilterData" localSheetId="0" hidden="1">'13.12.2023'!$A$3:$E$151</definedName>
    <definedName name="Z_718AC857_68A1_41BB_BFB5_038A93EA57C1_.wvu.FilterData" localSheetId="0" hidden="1">'13.12.2023'!$A$9:$CE$151</definedName>
    <definedName name="Z_7195E294_5206_45D7_8C79_FBEBFEAA4858_.wvu.FilterData" localSheetId="0" hidden="1">'13.12.2023'!$A$3:$E$151</definedName>
    <definedName name="Z_71CE4B40_541C_4375_B848_7925F784046B_.wvu.FilterData" localSheetId="0" hidden="1">'13.12.2023'!$A$3:$E$151</definedName>
    <definedName name="Z_71E1B010_EE8B_45AE_A1FF_8294D05D9244_.wvu.FilterData" localSheetId="0" hidden="1">'13.12.2023'!$A$3:$E$151</definedName>
    <definedName name="Z_72527EE6_4450_4138_9B49_2737B9E93FA8_.wvu.FilterData" localSheetId="0" hidden="1">'13.12.2023'!$A$3:$E$151</definedName>
    <definedName name="Z_7259B272_E414_45FF_8926_5754040ADF96_.wvu.FilterData" localSheetId="0" hidden="1">'13.12.2023'!$A$3:$E$151</definedName>
    <definedName name="Z_72B580CE_E77F_4DD0_9BA4_2D42F6B4A6D6_.wvu.FilterData" localSheetId="0" hidden="1">'13.12.2023'!$A$3:$E$151</definedName>
    <definedName name="Z_72DA4F9F_0E70_4FCC_BF2E_9D0EF73B5E28_.wvu.Cols" localSheetId="0" hidden="1">'13.12.2023'!$C:$E</definedName>
    <definedName name="Z_72DA4F9F_0E70_4FCC_BF2E_9D0EF73B5E28_.wvu.FilterData" localSheetId="0" hidden="1">'13.12.2023'!$A$9:$CE$151</definedName>
    <definedName name="Z_72DA4F9F_0E70_4FCC_BF2E_9D0EF73B5E28_.wvu.PrintArea" localSheetId="0" hidden="1">'13.12.2023'!$A$1:$CE$151</definedName>
    <definedName name="Z_72DA4F9F_0E70_4FCC_BF2E_9D0EF73B5E28_.wvu.PrintTitles" localSheetId="0" hidden="1">'13.12.2023'!$4:$9</definedName>
    <definedName name="Z_740E27AC_14ED_4B66_A48A_642CD63DEC2F_.wvu.FilterData" localSheetId="0" hidden="1">'13.12.2023'!$A$3:$E$151</definedName>
    <definedName name="Z_7448FBA2_715B_4D9F_8AF9_AE2BEB987A76_.wvu.FilterData" localSheetId="0" hidden="1">'13.12.2023'!$A$3:$E$151</definedName>
    <definedName name="Z_7497FEBD_0FB8_4C17_87C0_A2AAF3F178B6_.wvu.FilterData" localSheetId="0" hidden="1">'13.12.2023'!$A$3:$E$151</definedName>
    <definedName name="Z_75BBB3E6_AB56_47E7_87F9_36F1415F2663_.wvu.Cols" localSheetId="0" hidden="1">'13.12.2023'!$C:$E</definedName>
    <definedName name="Z_75BBB3E6_AB56_47E7_87F9_36F1415F2663_.wvu.FilterData" localSheetId="0" hidden="1">'13.12.2023'!$A$9:$CE$151</definedName>
    <definedName name="Z_75BBB3E6_AB56_47E7_87F9_36F1415F2663_.wvu.PrintArea" localSheetId="0" hidden="1">'13.12.2023'!$A$1:$CE$151</definedName>
    <definedName name="Z_75BBB3E6_AB56_47E7_87F9_36F1415F2663_.wvu.PrintTitles" localSheetId="0" hidden="1">'13.12.2023'!$4:$9</definedName>
    <definedName name="Z_7613E564_E295_4FD1_B156_789329C9C729_.wvu.FilterData" localSheetId="0" hidden="1">'13.12.2023'!$A$3:$E$151</definedName>
    <definedName name="Z_76307CBE_E977_47C2_B48B_2E43CAE81688_.wvu.FilterData" localSheetId="0" hidden="1">'13.12.2023'!$A$3:$E$151</definedName>
    <definedName name="Z_76313A03_6119_41C3_893E_40A0DAA5521F_.wvu.FilterData" localSheetId="0" hidden="1">'13.12.2023'!$A$3:$E$151</definedName>
    <definedName name="Z_782F301B_E092_49BD_B8EC_21755277C398_.wvu.FilterData" localSheetId="0" hidden="1">'13.12.2023'!$A$3:$E$151</definedName>
    <definedName name="Z_78E65262_3020_4ECD_B758_D3C8829C9E56_.wvu.FilterData" localSheetId="0" hidden="1">'13.12.2023'!$A$3:$E$151</definedName>
    <definedName name="Z_78EB7406_D230_4C91_8515_99DA0B9964C0_.wvu.FilterData" localSheetId="0" hidden="1">'13.12.2023'!$A$3:$E$151</definedName>
    <definedName name="Z_795F4F87_898A_4651_A29B_1788D5577E6B_.wvu.FilterData" localSheetId="0" hidden="1">'13.12.2023'!$A$3:$E$151</definedName>
    <definedName name="Z_7A28E47D_F6A7_4DEB_9A24_8E6CC8D601B7_.wvu.FilterData" localSheetId="0" hidden="1">'13.12.2023'!$A$3:$E$151</definedName>
    <definedName name="Z_7A461BE6_C62B_4245_B163_253A2C4160EA_.wvu.FilterData" localSheetId="0" hidden="1">'13.12.2023'!$A$9:$CE$151</definedName>
    <definedName name="Z_7B006CA9_F1B3_40AE_83A1_72819A6C46EB_.wvu.FilterData" localSheetId="0" hidden="1">'13.12.2023'!$A$3:$E$151</definedName>
    <definedName name="Z_7B144D2D_0CD5_4E75_A3C7_B46D04659A38_.wvu.FilterData" localSheetId="0" hidden="1">'13.12.2023'!$A$3:$E$151</definedName>
    <definedName name="Z_7B43C19C_B05B_45B6_93DF_07F82BC94FF0_.wvu.FilterData" localSheetId="0" hidden="1">'13.12.2023'!$A$3:$E$151</definedName>
    <definedName name="Z_7B5307C2_ACBE_4471_AEA0_325469C5ED30_.wvu.FilterData" localSheetId="0" hidden="1">'13.12.2023'!$A$3:$E$151</definedName>
    <definedName name="Z_7B85065C_9AE3_4D21_A5B2_0D1C71D3D54C_.wvu.FilterData" localSheetId="0" hidden="1">'13.12.2023'!$A$3:$E$151</definedName>
    <definedName name="Z_7C188583_335B_4D1B_AB18_577BA5793E54_.wvu.FilterData" localSheetId="0" hidden="1">'13.12.2023'!$A$3:$E$151</definedName>
    <definedName name="Z_7C23EA24_4020_4C08_AFDE_C491260CC3CC_.wvu.FilterData" localSheetId="0" hidden="1">'13.12.2023'!$A$3:$E$151</definedName>
    <definedName name="Z_7C8838BA_3405_4623_8199_6387BDA1E9A5_.wvu.FilterData" localSheetId="0" hidden="1">'13.12.2023'!$A$3:$E$151</definedName>
    <definedName name="Z_7D2BD6FF_47AB_4E42_A5A8_B5717C351477_.wvu.FilterData" localSheetId="0" hidden="1">'13.12.2023'!$A$3:$E$151</definedName>
    <definedName name="Z_7D9CBE68_4F70_4430_B02A_FF25E2CB0CAB_.wvu.FilterData" localSheetId="0" hidden="1">'13.12.2023'!$A$3:$E$151</definedName>
    <definedName name="Z_7DD6EAAD_67D0_48AB_8FDE_D1C5CE04351E_.wvu.FilterData" localSheetId="0" hidden="1">'13.12.2023'!$A$3:$E$151</definedName>
    <definedName name="Z_7E695CEF_9439_4014_BE33_C57CA2FFC1BC_.wvu.FilterData" localSheetId="0" hidden="1">'13.12.2023'!$A$3:$E$151</definedName>
    <definedName name="Z_7E7259D0_2656_4161_AC05_450323F483D6_.wvu.FilterData" localSheetId="0" hidden="1">'13.12.2023'!$A$9:$CE$151</definedName>
    <definedName name="Z_7E93ACB1_5F16_43EB_BC0E_77B3E34BD81B_.wvu.FilterData" localSheetId="0" hidden="1">'13.12.2023'!$A$9:$CE$151</definedName>
    <definedName name="Z_7F58FE71_EBBD_4980_A7A2_D486E8647499_.wvu.FilterData" localSheetId="0" hidden="1">'13.12.2023'!$A$3:$E$151</definedName>
    <definedName name="Z_7F7404B1_B7A6_4A9C_932F_ABE18DA1566B_.wvu.FilterData" localSheetId="0" hidden="1">'13.12.2023'!$A$3:$E$151</definedName>
    <definedName name="Z_80116F1E_952F_4CBD_AC82_FB6AAE5BF6AA_.wvu.FilterData" localSheetId="0" hidden="1">'13.12.2023'!$A$3:$E$151</definedName>
    <definedName name="Z_805DA47D_7DBE_43EA_B5A3_775FC2916639_.wvu.FilterData" localSheetId="0" hidden="1">'13.12.2023'!$A$3:$E$151</definedName>
    <definedName name="Z_80E30DA1_6CFB_43CC_95FB_522F6222610A_.wvu.FilterData" localSheetId="0" hidden="1">'13.12.2023'!$A$3:$E$151</definedName>
    <definedName name="Z_819726C2_C8D1_4B33_B416_EEF25E2CF82B_.wvu.FilterData" localSheetId="0" hidden="1">'13.12.2023'!$A$3:$E$151</definedName>
    <definedName name="Z_81F2BE34_B1F1_47C1_94FE_AF71ABAE6ECA_.wvu.FilterData" localSheetId="0" hidden="1">'13.12.2023'!$A$3:$E$151</definedName>
    <definedName name="Z_822DE3F8_60D8_449E_9D03_0791731F0304_.wvu.FilterData" localSheetId="0" hidden="1">'13.12.2023'!$A$3:$E$151</definedName>
    <definedName name="Z_834C6182_9A3D_4BC0_B906_5BE82139140C_.wvu.FilterData" localSheetId="0" hidden="1">'13.12.2023'!$A$9:$CE$151</definedName>
    <definedName name="Z_84468CF9_70CB_4805_B68E_F44D851F035E_.wvu.FilterData" localSheetId="0" hidden="1">'13.12.2023'!$A$9:$CE$151</definedName>
    <definedName name="Z_84D7EBAC_58D9_4046_BEAD_96C2384F513E_.wvu.FilterData" localSheetId="0" hidden="1">'13.12.2023'!$A$3:$E$151</definedName>
    <definedName name="Z_8523B6FA_BC4F_4283_9D98_365402E09E80_.wvu.FilterData" localSheetId="0" hidden="1">'13.12.2023'!$A$3:$E$151</definedName>
    <definedName name="Z_852FCC18_0778_4FE2_BB25_F71E76D2F2D6_.wvu.FilterData" localSheetId="0" hidden="1">'13.12.2023'!$A$3:$E$151</definedName>
    <definedName name="Z_857A956A_65F5_47EE_A012_030C3081A76F_.wvu.FilterData" localSheetId="0" hidden="1">'13.12.2023'!$A$3:$E$151</definedName>
    <definedName name="Z_86A89990_E0B1_42D3_A7DB_4A21F1F9AD31_.wvu.FilterData" localSheetId="0" hidden="1">'13.12.2023'!$A$9:$CE$151</definedName>
    <definedName name="Z_86C509CF_C4A1_4BB5_A7E0_F54EAC27339B_.wvu.FilterData" localSheetId="0" hidden="1">'13.12.2023'!$A$3:$E$151</definedName>
    <definedName name="Z_871FCE94_FA92_4725_9046_83B4F040A406_.wvu.FilterData" localSheetId="0" hidden="1">'13.12.2023'!$A$3:$E$151</definedName>
    <definedName name="Z_883019F3_8766_4117_A8B2_3984A174F36B_.wvu.FilterData" localSheetId="0" hidden="1">'13.12.2023'!$A$3:$E$151</definedName>
    <definedName name="Z_883F361E_311D_4D65_8C4D_E2D6F102F7D8_.wvu.FilterData" localSheetId="0" hidden="1">'13.12.2023'!$A$3:$E$151</definedName>
    <definedName name="Z_891EE4AF_995F_4F83_A261_7307C54D753F_.wvu.FilterData" localSheetId="0" hidden="1">'13.12.2023'!$A$3:$E$151</definedName>
    <definedName name="Z_895A8DD0_1714_4F69_8D76_B9469EFA53B2_.wvu.FilterData" localSheetId="0" hidden="1">'13.12.2023'!$A$3:$E$151</definedName>
    <definedName name="Z_8AB98A84_8AEF_4CEE_9360_972537D9F515_.wvu.FilterData" localSheetId="0" hidden="1">'13.12.2023'!$A$3:$E$151</definedName>
    <definedName name="Z_8B88AB57_A6B1_4CDE_A4BF_283D05013BFD_.wvu.FilterData" localSheetId="0" hidden="1">'13.12.2023'!$A$3:$E$151</definedName>
    <definedName name="Z_8B913A87_D5BC_4D0F_9273_38C05B2D95B7_.wvu.FilterData" localSheetId="0" hidden="1">'13.12.2023'!$A$3:$E$151</definedName>
    <definedName name="Z_8BA02AFC_67DC_46A6_B6E0_98B3EA6DC3B1_.wvu.FilterData" localSheetId="0" hidden="1">'13.12.2023'!$A$3:$E$151</definedName>
    <definedName name="Z_8C015203_E2E5_4733_9467_E1DCD4713D4C_.wvu.FilterData" localSheetId="0" hidden="1">'13.12.2023'!$A$3:$E$151</definedName>
    <definedName name="Z_8CC7D2D2_8098_4D37_9FB5_1B4BA0A0E62C_.wvu.FilterData" localSheetId="0" hidden="1">'13.12.2023'!$A$3:$E$151</definedName>
    <definedName name="Z_8CECCEE7_AD93_44BA_BF66_1BC7B2E1CE4E_.wvu.FilterData" localSheetId="0" hidden="1">'13.12.2023'!$A$3:$E$151</definedName>
    <definedName name="Z_8D102F81_DD2E_4D3F_AF30_BBA8046EBB7C_.wvu.FilterData" localSheetId="0" hidden="1">'13.12.2023'!$A$3:$E$151</definedName>
    <definedName name="Z_8D5D13C2_1A1E_40D0_BDB8_59724EE1FE45_.wvu.FilterData" localSheetId="0" hidden="1">'13.12.2023'!$A$9:$CE$151</definedName>
    <definedName name="Z_8DF0C74C_55A7_43DC_8A4E_548C4165D1F7_.wvu.FilterData" localSheetId="0" hidden="1">'13.12.2023'!$A$3:$E$151</definedName>
    <definedName name="Z_8EA384E8_66AB_4356_B0D9_30AAACAA2ED6_.wvu.FilterData" localSheetId="0" hidden="1">'13.12.2023'!$A$3:$E$151</definedName>
    <definedName name="Z_8EB30DEC_1954_44F0_9E6F_18A0F1405576_.wvu.FilterData" localSheetId="0" hidden="1">'13.12.2023'!$A$3:$E$151</definedName>
    <definedName name="Z_91056C41_205A_4CBA_B91F_6C162F7BCEB0_.wvu.Cols" localSheetId="0" hidden="1">'13.12.2023'!$C:$E</definedName>
    <definedName name="Z_91056C41_205A_4CBA_B91F_6C162F7BCEB0_.wvu.FilterData" localSheetId="0" hidden="1">'13.12.2023'!$A$9:$CE$151</definedName>
    <definedName name="Z_91056C41_205A_4CBA_B91F_6C162F7BCEB0_.wvu.PrintArea" localSheetId="0" hidden="1">'13.12.2023'!$B$12:$E$151</definedName>
    <definedName name="Z_91056C41_205A_4CBA_B91F_6C162F7BCEB0_.wvu.PrintTitles" localSheetId="0" hidden="1">'13.12.2023'!$9:$9</definedName>
    <definedName name="Z_91102E35_B3DF_40E3_B90C_C2E39ADD776D_.wvu.FilterData" localSheetId="0" hidden="1">'13.12.2023'!$A$3:$E$151</definedName>
    <definedName name="Z_91CBC350_1DC6_44BB_9549_C6F4CCB199E6_.wvu.Cols" localSheetId="0" hidden="1">'13.12.2023'!$C:$E</definedName>
    <definedName name="Z_91CBC350_1DC6_44BB_9549_C6F4CCB199E6_.wvu.FilterData" localSheetId="0" hidden="1">'13.12.2023'!$A$9:$CE$151</definedName>
    <definedName name="Z_91CBC350_1DC6_44BB_9549_C6F4CCB199E6_.wvu.PrintArea" localSheetId="0" hidden="1">'13.12.2023'!$B$12:$E$151</definedName>
    <definedName name="Z_91CBC350_1DC6_44BB_9549_C6F4CCB199E6_.wvu.PrintTitles" localSheetId="0" hidden="1">'13.12.2023'!$9:$9</definedName>
    <definedName name="Z_91DF250D_0017_452C_94B4_000873517455_.wvu.FilterData" localSheetId="0" hidden="1">'13.12.2023'!$A$3:$E$151</definedName>
    <definedName name="Z_9210BDE2_5E33_4D08_BAE4_26DA9B4D945E_.wvu.FilterData" localSheetId="0" hidden="1">'13.12.2023'!$A$3:$E$151</definedName>
    <definedName name="Z_92CA9AC5_B08B_4E47_863E_AF8A15820F5D_.wvu.FilterData" localSheetId="0" hidden="1">'13.12.2023'!$A$9:$CE$151</definedName>
    <definedName name="Z_92CA9AC5_B08B_4E47_863E_AF8A15820F5D_.wvu.PrintArea" localSheetId="0" hidden="1">'13.12.2023'!$A$1:$CE$151</definedName>
    <definedName name="Z_92CA9AC5_B08B_4E47_863E_AF8A15820F5D_.wvu.PrintTitles" localSheetId="0" hidden="1">'13.12.2023'!$4:$9</definedName>
    <definedName name="Z_934E1319_ECE1_4DE6_AA80_D4E8108C62AD_.wvu.FilterData" localSheetId="0" hidden="1">'13.12.2023'!$A$3:$E$151</definedName>
    <definedName name="Z_93D718FF_6314_42C4_B7C1_E82466748497_.wvu.FilterData" localSheetId="0" hidden="1">'13.12.2023'!$A$3:$E$151</definedName>
    <definedName name="Z_9402B542_5B5C_4AA1_891D_23830A2E054C_.wvu.FilterData" localSheetId="0" hidden="1">'13.12.2023'!$A$3:$E$151</definedName>
    <definedName name="Z_950A97B4_C2BC_4302_A4A5_DA50800BE8D3_.wvu.FilterData" localSheetId="0" hidden="1">'13.12.2023'!$A$3:$E$151</definedName>
    <definedName name="Z_95315560_C82B_450F_BA7A_7193B18C5BD3_.wvu.FilterData" localSheetId="0" hidden="1">'13.12.2023'!$A$9:$CE$151</definedName>
    <definedName name="Z_964EEB49_35F2_44F1_B6BD_83B5EF5264AC_.wvu.FilterData" localSheetId="0" hidden="1">'13.12.2023'!$A$3:$E$151</definedName>
    <definedName name="Z_9674DFE9_87D2_46B3_BA94_A997855E7B1F_.wvu.FilterData" localSheetId="0" hidden="1">'13.12.2023'!$A$3:$E$151</definedName>
    <definedName name="Z_968630AE_A04D_4992_BD85_C0C9F7BAE6AF_.wvu.FilterData" localSheetId="0" hidden="1">'13.12.2023'!$A$9:$CE$151</definedName>
    <definedName name="Z_96959C85_958C_4082_A664_E861CA8D7E82_.wvu.FilterData" localSheetId="0" hidden="1">'13.12.2023'!$A$3:$E$151</definedName>
    <definedName name="Z_96F69F0C_B4DA_4818_8F33_AADA80DB0409_.wvu.FilterData" localSheetId="0" hidden="1">'13.12.2023'!$A$3:$E$151</definedName>
    <definedName name="Z_9771D99B_9F7F_4C38_9B1B_F932E3956C56_.wvu.FilterData" localSheetId="0" hidden="1">'13.12.2023'!$A$3:$E$151</definedName>
    <definedName name="Z_9961CFF8_6B4C_4E97_A47C_B92E23A99F0F_.wvu.FilterData" localSheetId="0" hidden="1">'13.12.2023'!$A$9:$CE$151</definedName>
    <definedName name="Z_99CF5567_C6E3_44A6_B2B5_CD00E94A01E4_.wvu.FilterData" localSheetId="0" hidden="1">'13.12.2023'!$A$3:$E$151</definedName>
    <definedName name="Z_9A4E967F_F757_42A7_B5ED_1F22A8589BA4_.wvu.FilterData" localSheetId="0" hidden="1">'13.12.2023'!$A$3:$E$151</definedName>
    <definedName name="Z_9AD842C4_6500_43ED_9C70_0A7D79C6E99D_.wvu.FilterData" localSheetId="0" hidden="1">'13.12.2023'!$A$3:$E$151</definedName>
    <definedName name="Z_9AE1E23A_A88D_49F4_B489_F7EE179DA2A4_.wvu.FilterData" localSheetId="0" hidden="1">'13.12.2023'!$A$9:$CE$151</definedName>
    <definedName name="Z_9C5ACF47_5995_4763_A221_552613A75A8D_.wvu.FilterData" localSheetId="0" hidden="1">'13.12.2023'!$A$3:$E$151</definedName>
    <definedName name="Z_9C8E3BE6_D72F_4CAB_925C_82A6523AB7D3_.wvu.Cols" localSheetId="0" hidden="1">'13.12.2023'!$C:$E</definedName>
    <definedName name="Z_9C8E3BE6_D72F_4CAB_925C_82A6523AB7D3_.wvu.FilterData" localSheetId="0" hidden="1">'13.12.2023'!$A$9:$CE$151</definedName>
    <definedName name="Z_9C8E3BE6_D72F_4CAB_925C_82A6523AB7D3_.wvu.PrintArea" localSheetId="0" hidden="1">'13.12.2023'!$B$12:$E$151</definedName>
    <definedName name="Z_9C8E3BE6_D72F_4CAB_925C_82A6523AB7D3_.wvu.PrintTitles" localSheetId="0" hidden="1">'13.12.2023'!$9:$9</definedName>
    <definedName name="Z_9CB8CAC5_EEA9_4688_8AAC_10B9C71EB4A3_.wvu.FilterData" localSheetId="0" hidden="1">'13.12.2023'!$A$3:$E$151</definedName>
    <definedName name="Z_9D3BF98C_D4E5_4A9F_A686_3451277E7413_.wvu.FilterData" localSheetId="0" hidden="1">'13.12.2023'!$A$3:$E$151</definedName>
    <definedName name="Z_9E1F7438_6D2A_41B9_B705_1473155C8882_.wvu.FilterData" localSheetId="0" hidden="1">'13.12.2023'!$A$3:$E$151</definedName>
    <definedName name="Z_9E212AAA_944F_411E_A9E8_7235197103D2_.wvu.FilterData" localSheetId="0" hidden="1">'13.12.2023'!$A$3:$E$151</definedName>
    <definedName name="Z_9E3ED090_9652_44D2_8BE9_3DC100603DB5_.wvu.FilterData" localSheetId="0" hidden="1">'13.12.2023'!$A$9:$CE$151</definedName>
    <definedName name="Z_9F3A79C5_788F_4137_B3D7_E03EB274DEEC_.wvu.FilterData" localSheetId="0" hidden="1">'13.12.2023'!$A$3:$E$151</definedName>
    <definedName name="Z_9F9D0AF2_AD08_4949_8231_3C2DB3B2F02A_.wvu.FilterData" localSheetId="0" hidden="1">'13.12.2023'!$A$3:$E$151</definedName>
    <definedName name="Z_A00F31D2_7F5A_47EE_957A_B716148A812F_.wvu.FilterData" localSheetId="0" hidden="1">'13.12.2023'!$A$3:$E$151</definedName>
    <definedName name="Z_A1A39950_30A1_4622_888D_4C2DD46A5634_.wvu.FilterData" localSheetId="0" hidden="1">'13.12.2023'!$A$3:$E$151</definedName>
    <definedName name="Z_A1B01805_2805_4EFE_B988_5D83F2350B09_.wvu.FilterData" localSheetId="0" hidden="1">'13.12.2023'!$A$9:$CE$151</definedName>
    <definedName name="Z_A1B24F44_1BD4_49F4_B179_62A4F8A71EDD_.wvu.FilterData" localSheetId="0" hidden="1">'13.12.2023'!$A$3:$E$151</definedName>
    <definedName name="Z_A20EF899_282C_4512_AA2A_7A19C0D4EC38_.wvu.FilterData" localSheetId="0" hidden="1">'13.12.2023'!$A$3:$E$151</definedName>
    <definedName name="Z_A24E1E7A_2E6A_402D_8FCA_04C6220D2054_.wvu.FilterData" localSheetId="0" hidden="1">'13.12.2023'!$A$3:$E$151</definedName>
    <definedName name="Z_A27EC6EC_3F27_4B8C_8A07_01B6D2BCE256_.wvu.FilterData" localSheetId="0" hidden="1">'13.12.2023'!$A$9:$CE$151</definedName>
    <definedName name="Z_A2C44B1D_65B4_4BE4_AC13_83568204B5EF_.wvu.FilterData" localSheetId="0" hidden="1">'13.12.2023'!$A$3:$E$151</definedName>
    <definedName name="Z_A2D67751_7115_46D8_8A7A_4077DA292DB1_.wvu.FilterData" localSheetId="0" hidden="1">'13.12.2023'!$A$3:$E$151</definedName>
    <definedName name="Z_A5122CA2_BD99_475F_9481_44A6366EFD37_.wvu.FilterData" localSheetId="0" hidden="1">'13.12.2023'!$A$3:$E$151</definedName>
    <definedName name="Z_A5167C7B_C9E3_4127_9CA4_8D019A0F6336_.wvu.FilterData" localSheetId="0" hidden="1">'13.12.2023'!$A$3:$E$151</definedName>
    <definedName name="Z_A52BA26C_BA46_4A35_A86D_BB66268005D2_.wvu.FilterData" localSheetId="0" hidden="1">'13.12.2023'!$A$3:$E$151</definedName>
    <definedName name="Z_A6E22793_8BC0_43AD_A396_B47A883A2188_.wvu.FilterData" localSheetId="0" hidden="1">'13.12.2023'!$A$3:$E$151</definedName>
    <definedName name="Z_A84F37B9_C5B6_48A5_9787_90125399AEEB_.wvu.FilterData" localSheetId="0" hidden="1">'13.12.2023'!$A$3:$E$151</definedName>
    <definedName name="Z_A93853E3_AE81_42E4_8557_14376AB8D381_.wvu.FilterData" localSheetId="0" hidden="1">'13.12.2023'!$A$3:$E$151</definedName>
    <definedName name="Z_A98920E2_08B7_4497_909E_98CF65D95EF7_.wvu.FilterData" localSheetId="0" hidden="1">'13.12.2023'!$A$3:$E$151</definedName>
    <definedName name="Z_AA6BFD2A_6BFA_4ACB_822E_968D676EACF8_.wvu.FilterData" localSheetId="0" hidden="1">'13.12.2023'!$A$3:$E$151</definedName>
    <definedName name="Z_AB8C382B_C243_4A0B_8669_F1293D607C64_.wvu.FilterData" localSheetId="0" hidden="1">'13.12.2023'!$A$3:$E$151</definedName>
    <definedName name="Z_ACAE187F_2F7D_478F_AF26_C90C7362D77F_.wvu.FilterData" localSheetId="0" hidden="1">'13.12.2023'!$A$3:$E$151</definedName>
    <definedName name="Z_AD998924_2043_4443_B83D_CB99F0B2D330_.wvu.FilterData" localSheetId="0" hidden="1">'13.12.2023'!$A$3:$E$151</definedName>
    <definedName name="Z_ADBCB818_6C97_40DF_911C_787623517C53_.wvu.FilterData" localSheetId="0" hidden="1">'13.12.2023'!$A$3:$E$151</definedName>
    <definedName name="Z_AE346707_C485_4640_AB00_2E081A813452_.wvu.FilterData" localSheetId="0" hidden="1">'13.12.2023'!$A$3:$E$151</definedName>
    <definedName name="Z_AEDFA4F1_FCEA_4EF0_9E0F_2C7B1C1B8C4A_.wvu.FilterData" localSheetId="0" hidden="1">'13.12.2023'!$A$3:$E$151</definedName>
    <definedName name="Z_AF0647D7_6537_4550_B615_CC400C0AACBD_.wvu.FilterData" localSheetId="0" hidden="1">'13.12.2023'!$A$3:$E$151</definedName>
    <definedName name="Z_B0BD8F09_0742_47C8_BE3D_B7C12443504C_.wvu.FilterData" localSheetId="0" hidden="1">'13.12.2023'!$A$3:$E$151</definedName>
    <definedName name="Z_B1589344_2D94_4660_87F1_767C92C2FB0A_.wvu.FilterData" localSheetId="0" hidden="1">'13.12.2023'!$A$3:$E$151</definedName>
    <definedName name="Z_B24007D2_2701_4289_8EBB_7A0492C7014F_.wvu.FilterData" localSheetId="0" hidden="1">'13.12.2023'!$A$3:$E$151</definedName>
    <definedName name="Z_B2FC5FD6_297D_432D_9DEA_C15CF62895C8_.wvu.FilterData" localSheetId="0" hidden="1">'13.12.2023'!$A$9:$CE$151</definedName>
    <definedName name="Z_B3FCF103_8B68_47AF_9CBD_42E16DE8CA09_.wvu.FilterData" localSheetId="0" hidden="1">'13.12.2023'!$A$3:$E$151</definedName>
    <definedName name="Z_B42E014F_8BC6_4F7A_9E12_95BFDEC72714_.wvu.FilterData" localSheetId="0" hidden="1">'13.12.2023'!$A$3:$E$151</definedName>
    <definedName name="Z_B44B7494_33EB_41EE_AD7B_D96EE94041D3_.wvu.FilterData" localSheetId="0" hidden="1">'13.12.2023'!$A$9:$CE$151</definedName>
    <definedName name="Z_B46B8B94_8890_49AD_B6CB_ACB42C37E82C_.wvu.FilterData" localSheetId="0" hidden="1">'13.12.2023'!$A$3:$E$151</definedName>
    <definedName name="Z_B48559C7_40C8_4332_BD8F_8BFE996DB944_.wvu.FilterData" localSheetId="0" hidden="1">'13.12.2023'!$A$9:$CE$151</definedName>
    <definedName name="Z_B544DFCD_D798_400C_87ED_ED97EE72F679_.wvu.FilterData" localSheetId="0" hidden="1">'13.12.2023'!$A$3:$E$151</definedName>
    <definedName name="Z_B55CFD44_A2D1_46F8_BF2E_F00D9A597AAF_.wvu.FilterData" localSheetId="0" hidden="1">'13.12.2023'!$A$9:$CE$151</definedName>
    <definedName name="Z_B56841D3_70BB_41C9_87DE_32D9B9A92A5F_.wvu.FilterData" localSheetId="0" hidden="1">'13.12.2023'!$A$3:$E$151</definedName>
    <definedName name="Z_B57B54C0_6D41_4EE0_B033_7492EB296CAC_.wvu.FilterData" localSheetId="0" hidden="1">'13.12.2023'!$A$3:$E$151</definedName>
    <definedName name="Z_B70B431C_9975_443C_8E53_0AB42F3E87B0_.wvu.FilterData" localSheetId="0" hidden="1">'13.12.2023'!$A$3:$E$151</definedName>
    <definedName name="Z_B744C89E_D15C_469E_9746_0B07814775C2_.wvu.FilterData" localSheetId="0" hidden="1">'13.12.2023'!$A$3:$E$151</definedName>
    <definedName name="Z_B7B91109_2E80_42C6_8CC2_E16ABE0942D1_.wvu.FilterData" localSheetId="0" hidden="1">'13.12.2023'!$A$3:$E$151</definedName>
    <definedName name="Z_B82ED83E_AD8B_410E_8F13_B70E8CD34F9B_.wvu.FilterData" localSheetId="0" hidden="1">'13.12.2023'!$A$9:$CE$151</definedName>
    <definedName name="Z_B85DB337_613A_4DB7_80C6_5ED5DEA72875_.wvu.Cols" localSheetId="0" hidden="1">'13.12.2023'!$C:$E</definedName>
    <definedName name="Z_B85DB337_613A_4DB7_80C6_5ED5DEA72875_.wvu.FilterData" localSheetId="0" hidden="1">'13.12.2023'!$A$9:$CE$151</definedName>
    <definedName name="Z_B85DB337_613A_4DB7_80C6_5ED5DEA72875_.wvu.PrintArea" localSheetId="0" hidden="1">'13.12.2023'!$B$12:$E$151</definedName>
    <definedName name="Z_B85DB337_613A_4DB7_80C6_5ED5DEA72875_.wvu.PrintTitles" localSheetId="0" hidden="1">'13.12.2023'!$9:$9</definedName>
    <definedName name="Z_B8627502_9189_4B10_A163_6069AB4E5DC9_.wvu.FilterData" localSheetId="0" hidden="1">'13.12.2023'!$A$10:$CE$150</definedName>
    <definedName name="Z_B886F2FB_A32D_4C45_A4FF_A42A4DE29BEC_.wvu.FilterData" localSheetId="0" hidden="1">'13.12.2023'!$A$3:$E$151</definedName>
    <definedName name="Z_B891D234_C335_4CEC_8DE4_7483F9F01D02_.wvu.FilterData" localSheetId="0" hidden="1">'13.12.2023'!$A$3:$E$151</definedName>
    <definedName name="Z_B9DD7765_D580_4CF6_89DE_B6F0F9B33767_.wvu.FilterData" localSheetId="0" hidden="1">'13.12.2023'!$A$3:$E$151</definedName>
    <definedName name="Z_BA229F7E_C2DB_410F_90BF_A6A10084E499_.wvu.FilterData" localSheetId="0" hidden="1">'13.12.2023'!$A$3:$E$151</definedName>
    <definedName name="Z_BA4B2CEB_4E4E_4E44_A9CD_4F1253A69A94_.wvu.FilterData" localSheetId="0" hidden="1">'13.12.2023'!$A$9:$CE$151</definedName>
    <definedName name="Z_BAB4D215_092C_44DE_9E55_316864A9C4E9_.wvu.FilterData" localSheetId="0" hidden="1">'13.12.2023'!$A$9:$CE$151</definedName>
    <definedName name="Z_BB02C991_C2E6_4AE9_BE60_62493FF1D97F_.wvu.FilterData" localSheetId="0" hidden="1">'13.12.2023'!$A$3:$E$151</definedName>
    <definedName name="Z_BBC851D3_887B_4C92_A514_4A1BF97C7D03_.wvu.FilterData" localSheetId="0" hidden="1">'13.12.2023'!$A$3:$E$151</definedName>
    <definedName name="Z_BBE26464_7D6A_4E2E_A08C_41FBD596DB69_.wvu.FilterData" localSheetId="0" hidden="1">'13.12.2023'!$A$3:$E$151</definedName>
    <definedName name="Z_BCA23277_A6B8_43C9_9C0E_225D263BAC8C_.wvu.FilterData" localSheetId="0" hidden="1">'13.12.2023'!$A$3:$E$151</definedName>
    <definedName name="Z_BCE3C66B_BA8C_440C_8FD7_D9B0F48A0894_.wvu.FilterData" localSheetId="0" hidden="1">'13.12.2023'!$A$3:$E$151</definedName>
    <definedName name="Z_BD52AB80_D286_4282_AAB5_EDE4828F0859_.wvu.FilterData" localSheetId="0" hidden="1">'13.12.2023'!$A$3:$E$151</definedName>
    <definedName name="Z_BE202170_D505_4AA2_BB8C_37919421A5CF_.wvu.FilterData" localSheetId="0" hidden="1">'13.12.2023'!$A$9:$CE$151</definedName>
    <definedName name="Z_BF6313EC_46B3_437D_A53D_FDED2F30A016_.wvu.FilterData" localSheetId="0" hidden="1">'13.12.2023'!$A$3:$E$151</definedName>
    <definedName name="Z_BF6313EC_46B3_437D_A53D_FDED2F30A016_.wvu.PrintArea" localSheetId="0" hidden="1">'13.12.2023'!$B$12:$E$151</definedName>
    <definedName name="Z_BF6313EC_46B3_437D_A53D_FDED2F30A016_.wvu.PrintTitles" localSheetId="0" hidden="1">'13.12.2023'!$9:$9</definedName>
    <definedName name="Z_BFFDF4D5_0163_4AA5_BBAA_E979D8CDCBD0_.wvu.FilterData" localSheetId="0" hidden="1">'13.12.2023'!$A$3:$E$151</definedName>
    <definedName name="Z_C0133963_0DD0_4A16_8AE0_8DFD85B4FE61_.wvu.FilterData" localSheetId="0" hidden="1">'13.12.2023'!$A$9:$CE$151</definedName>
    <definedName name="Z_C033F69D_E1A9_4810_B0A2_A99C51F324CA_.wvu.FilterData" localSheetId="0" hidden="1">'13.12.2023'!$A$3:$E$151</definedName>
    <definedName name="Z_C04909A7_ABC3_47E2_8975_2C37F846839A_.wvu.FilterData" localSheetId="0" hidden="1">'13.12.2023'!$A$3:$E$151</definedName>
    <definedName name="Z_C05C9806_E015_4048_92C8_01B176493876_.wvu.FilterData" localSheetId="0" hidden="1">'13.12.2023'!$A$3:$E$151</definedName>
    <definedName name="Z_C0B034D4_7DA0_47A4_B2C4_A91C7297334F_.wvu.FilterData" localSheetId="0" hidden="1">'13.12.2023'!$A$3:$E$151</definedName>
    <definedName name="Z_C19B62E7_CC47_42EC_929B_3020A71ED17F_.wvu.FilterData" localSheetId="0" hidden="1">'13.12.2023'!$A$3:$E$151</definedName>
    <definedName name="Z_C2CA6632_75A2_42FB_AEA3_F78C1BA0030C_.wvu.FilterData" localSheetId="0" hidden="1">'13.12.2023'!$A$3:$E$151</definedName>
    <definedName name="Z_C38D9603_FA83_4D5D_9160_B159EB7DA757_.wvu.FilterData" localSheetId="0" hidden="1">'13.12.2023'!$A$3:$E$151</definedName>
    <definedName name="Z_C38D9603_FA83_4D5D_9160_B159EB7DA757_.wvu.PrintArea" localSheetId="0" hidden="1">'13.12.2023'!$B$12:$E$151</definedName>
    <definedName name="Z_C38D9603_FA83_4D5D_9160_B159EB7DA757_.wvu.PrintTitles" localSheetId="0" hidden="1">'13.12.2023'!$9:$9</definedName>
    <definedName name="Z_C39A0B6D_564E_41D2_9047_A7C3E60AF6DF_.wvu.FilterData" localSheetId="0" hidden="1">'13.12.2023'!$A$3:$E$151</definedName>
    <definedName name="Z_C3D5EDF1_4F4A_4F34_B2A8_D29BFD483156_.wvu.FilterData" localSheetId="0" hidden="1">'13.12.2023'!$A$3:$E$151</definedName>
    <definedName name="Z_C40406BA_83A9_42AA_8DC0_50F8EC30A9E4_.wvu.FilterData" localSheetId="0" hidden="1">'13.12.2023'!$A$3:$E$151</definedName>
    <definedName name="Z_C6662A6E_487F_4EA8_95A3_9B3406B259DD_.wvu.FilterData" localSheetId="0" hidden="1">'13.12.2023'!$A$3:$E$151</definedName>
    <definedName name="Z_C726FF69_7F7C_4E58_B9DC_25B2685ED479_.wvu.FilterData" localSheetId="0" hidden="1">'13.12.2023'!$A$3:$E$151</definedName>
    <definedName name="Z_C7512682_E722_408E_8DBB_782AF5115D1C_.wvu.FilterData" localSheetId="0" hidden="1">'13.12.2023'!$A$3:$E$151</definedName>
    <definedName name="Z_C78CB5C3_3EBF_4BE4_9FF0_8A57BAA7D145_.wvu.FilterData" localSheetId="0" hidden="1">'13.12.2023'!$A$3:$E$151</definedName>
    <definedName name="Z_C7A89AEA_63F5_41E2_8D19_A0CD5A443566_.wvu.FilterData" localSheetId="0" hidden="1">'13.12.2023'!$A$3:$E$151</definedName>
    <definedName name="Z_C8C76646_2A14_404D_9641_4C46C53BF210_.wvu.FilterData" localSheetId="0" hidden="1">'13.12.2023'!$A$3:$E$151</definedName>
    <definedName name="Z_C8FC8DD1_5F48_41A7_B6F7_CDA0B267075C_.wvu.FilterData" localSheetId="0" hidden="1">'13.12.2023'!$A$9:$CE$151</definedName>
    <definedName name="Z_C93C73BC_BBCB_4092_9BA1_8E0DDD0BF3CA_.wvu.FilterData" localSheetId="0" hidden="1">'13.12.2023'!$A$3:$E$151</definedName>
    <definedName name="Z_C9C6F381_A749_42AA_9221_61FAA3794FA8_.wvu.FilterData" localSheetId="0" hidden="1">'13.12.2023'!$A$3:$E$151</definedName>
    <definedName name="Z_CAF5D83C_1026_4DE7_AEFF_B9436536C960_.wvu.FilterData" localSheetId="0" hidden="1">'13.12.2023'!$A$3:$E$151</definedName>
    <definedName name="Z_CAFDF7A4_4956_4103_8069_06A1ABAF429D_.wvu.FilterData" localSheetId="0" hidden="1">'13.12.2023'!$A$3:$E$151</definedName>
    <definedName name="Z_CB6160A9_B63E_474C_A6E4_A251BD102F5B_.wvu.FilterData" localSheetId="0" hidden="1">'13.12.2023'!$A$9:$CE$151</definedName>
    <definedName name="Z_CC428EC6_63AD_414A_9A6E_9A1949FF50CD_.wvu.FilterData" localSheetId="0" hidden="1">'13.12.2023'!$A$3:$E$151</definedName>
    <definedName name="Z_CCF001D9_0E39_4529_AA48_60AF7532E6CF_.wvu.FilterData" localSheetId="0" hidden="1">'13.12.2023'!$A$3:$E$151</definedName>
    <definedName name="Z_CCFF0C74_653B_40AA_AC25_A79729F2D4DD_.wvu.FilterData" localSheetId="0" hidden="1">'13.12.2023'!$A$3:$E$151</definedName>
    <definedName name="Z_CD1AA270_60CE_4C2C_A9E6_EF4E2C72B1C0_.wvu.FilterData" localSheetId="0" hidden="1">'13.12.2023'!$A$3:$E$151</definedName>
    <definedName name="Z_CD9AEEE2_E9C3_4284_AEE9_564444993B1B_.wvu.FilterData" localSheetId="0" hidden="1">'13.12.2023'!$A$3:$E$151</definedName>
    <definedName name="Z_CE4BE894_67F7_429A_B668_07A605B2FE48_.wvu.FilterData" localSheetId="0" hidden="1">'13.12.2023'!$A$9:$CE$151</definedName>
    <definedName name="Z_CE7087A6_E568_4744_BE08_BC0AF58E9EE8_.wvu.FilterData" localSheetId="0" hidden="1">'13.12.2023'!$A$3:$E$151</definedName>
    <definedName name="Z_CF07C35D_4DA1_41D7_8EAB_DD47D4836EA5_.wvu.FilterData" localSheetId="0" hidden="1">'13.12.2023'!$A$3:$E$151</definedName>
    <definedName name="Z_CF137AEE_D3E8_4C4F_A449_2FE011EB7CE3_.wvu.FilterData" localSheetId="0" hidden="1">'13.12.2023'!$A$3:$E$151</definedName>
    <definedName name="Z_CF7B144B_90B6_4222_BDC5_C1DC25796D49_.wvu.FilterData" localSheetId="0" hidden="1">'13.12.2023'!$A$3:$E$151</definedName>
    <definedName name="Z_D06E2FCA_D0F8_463B_83F9_757B94776E58_.wvu.FilterData" localSheetId="0" hidden="1">'13.12.2023'!$A$3:$E$151</definedName>
    <definedName name="Z_D1B43851_2F50_48F6_999A_B4FC4A1B1D14_.wvu.FilterData" localSheetId="0" hidden="1">'13.12.2023'!$A$3:$E$151</definedName>
    <definedName name="Z_D1F4C017_3A52_45BF_916B_936DC51797FC_.wvu.FilterData" localSheetId="0" hidden="1">'13.12.2023'!$A$3:$E$151</definedName>
    <definedName name="Z_D2597ED2_92F1_484C_A73D_6420C47FDF56_.wvu.FilterData" localSheetId="0" hidden="1">'13.12.2023'!$A$3:$E$151</definedName>
    <definedName name="Z_D2955F00_6B08_4848_A169_C311A574FB03_.wvu.FilterData" localSheetId="0" hidden="1">'13.12.2023'!$A$3:$E$151</definedName>
    <definedName name="Z_D2D74844_C9FF_4D00_B43F_F88292539275_.wvu.FilterData" localSheetId="0" hidden="1">'13.12.2023'!$A$9:$CE$151</definedName>
    <definedName name="Z_D392CC92_077B_4BE6_BBE4_C012D204ACD3_.wvu.FilterData" localSheetId="0" hidden="1">'13.12.2023'!$A$3:$E$151</definedName>
    <definedName name="Z_D3A70BCF_4364_4AEB_A478_956F2CD8D0CC_.wvu.FilterData" localSheetId="0" hidden="1">'13.12.2023'!$A$3:$E$151</definedName>
    <definedName name="Z_D3E910DE_434A_49D3_920E_27A9932682D4_.wvu.FilterData" localSheetId="0" hidden="1">'13.12.2023'!$A$9:$CE$151</definedName>
    <definedName name="Z_D42AF4BE_5C88_416D_8A89_404248FC5322_.wvu.FilterData" localSheetId="0" hidden="1">'13.12.2023'!$A$3:$E$151</definedName>
    <definedName name="Z_D4BD4E6A_4CA2_4231_8C5D_D157A4865EFE_.wvu.FilterData" localSheetId="0" hidden="1">'13.12.2023'!$A$9:$CE$151</definedName>
    <definedName name="Z_D75D8480_8245_42E6_B1FA_FD543E70A331_.wvu.FilterData" localSheetId="0" hidden="1">'13.12.2023'!$A$3:$E$151</definedName>
    <definedName name="Z_D8A44311_ABD5_4D92_BE37_DF2ADA1280C3_.wvu.FilterData" localSheetId="0" hidden="1">'13.12.2023'!$A$3:$E$151</definedName>
    <definedName name="Z_DBFC312D_8B5C_48B2_98F6_E037F72A375D_.wvu.FilterData" localSheetId="0" hidden="1">'13.12.2023'!$A$3:$E$151</definedName>
    <definedName name="Z_DC21EFBD_B378_4909_A044_2A049CA7164D_.wvu.FilterData" localSheetId="0" hidden="1">'13.12.2023'!$A$3:$E$151</definedName>
    <definedName name="Z_DC3CC84B_0D89_4F44_9E7C_FCD34AF83397_.wvu.FilterData" localSheetId="0" hidden="1">'13.12.2023'!$A$3:$E$151</definedName>
    <definedName name="Z_DCD64FA6_F0CD_439B_9133_E1BA6ED2C4B7_.wvu.FilterData" localSheetId="0" hidden="1">'13.12.2023'!$A$9:$CE$151</definedName>
    <definedName name="Z_DCF82CD5_2007_48A7_8078_DCAB7040E53F_.wvu.FilterData" localSheetId="0" hidden="1">'13.12.2023'!$A$3:$E$151</definedName>
    <definedName name="Z_DD7B6579_1232_4048_AB65_251ADA133B9A_.wvu.FilterData" localSheetId="0" hidden="1">'13.12.2023'!$A$3:$E$151</definedName>
    <definedName name="Z_DD91B3DD_E861_441B_8E7E_B28242340003_.wvu.FilterData" localSheetId="0" hidden="1">'13.12.2023'!$A$3:$E$151</definedName>
    <definedName name="Z_DD99FFDD_6021_44B4_B573_CF918298C9CC_.wvu.FilterData" localSheetId="0" hidden="1">'13.12.2023'!$A$3:$E$151</definedName>
    <definedName name="Z_DE4FEAAB_E4FF_4CD3_BD1F_8C8D67EF466C_.wvu.FilterData" localSheetId="0" hidden="1">'13.12.2023'!$A$3:$E$151</definedName>
    <definedName name="Z_DE7736D4_EF08_469E_A01A_1B9D765EEF0A_.wvu.FilterData" localSheetId="0" hidden="1">'13.12.2023'!$A$3:$E$151</definedName>
    <definedName name="Z_DE8E41F1_C268_4E84_8709_F8A1744537AD_.wvu.FilterData" localSheetId="0" hidden="1">'13.12.2023'!$A$9:$CE$151</definedName>
    <definedName name="Z_DED0DD32_1E15_4F73_A1D9_2B334A90B89A_.wvu.FilterData" localSheetId="0" hidden="1">'13.12.2023'!$A$3:$E$151</definedName>
    <definedName name="Z_DF1C2C0F_62AC_4010_8A4E_0E06397AD930_.wvu.FilterData" localSheetId="0" hidden="1">'13.12.2023'!$A$9:$CE$151</definedName>
    <definedName name="Z_E05633B6_1D9C_4687_9819_BD0007575FA8_.wvu.FilterData" localSheetId="0" hidden="1">'13.12.2023'!$A$3:$E$151</definedName>
    <definedName name="Z_E0971C0F_ED52_4180_9AA5_93336DCBB09B_.wvu.FilterData" localSheetId="0" hidden="1">'13.12.2023'!$A$3:$E$151</definedName>
    <definedName name="Z_E0CA06FF_496C_49F6_93C5_CDFF80AAAAC4_.wvu.FilterData" localSheetId="0" hidden="1">'13.12.2023'!$A$3:$E$151</definedName>
    <definedName name="Z_E1E8F5D7_017C_452A_BA9C_FDC890F5468B_.wvu.FilterData" localSheetId="0" hidden="1">'13.12.2023'!$A$3:$E$151</definedName>
    <definedName name="Z_E286DD4E_FBAD_4499_9E5B_9E6B32B249CA_.wvu.FilterData" localSheetId="0" hidden="1">'13.12.2023'!$A$3:$E$151</definedName>
    <definedName name="Z_E29BBC15_6556_48E6_B436_CA9C3371CAF5_.wvu.FilterData" localSheetId="0" hidden="1">'13.12.2023'!$A$3:$E$151</definedName>
    <definedName name="Z_E400A8CA_AD94_4022_A5D3_BDF42717A037_.wvu.FilterData" localSheetId="0" hidden="1">'13.12.2023'!$A$3:$E$151</definedName>
    <definedName name="Z_E429ACA8_1EE1_45AD_8165_EF90CD14B1A7_.wvu.FilterData" localSheetId="0" hidden="1">'13.12.2023'!$A$3:$E$151</definedName>
    <definedName name="Z_E447DDD9_C3F2_43AF_BDCB_59056C438583_.wvu.FilterData" localSheetId="0" hidden="1">'13.12.2023'!$A$3:$E$151</definedName>
    <definedName name="Z_E537AC13_876B_4F41_8638_0E6176851730_.wvu.FilterData" localSheetId="0" hidden="1">'13.12.2023'!$A$9:$CE$151</definedName>
    <definedName name="Z_E55040CD_08DC_4410_B9DB_DB2283B1317E_.wvu.FilterData" localSheetId="0" hidden="1">'13.12.2023'!$A$3:$E$151</definedName>
    <definedName name="Z_E62D4370_07B7_41D7_8BFF_ECB273DB328E_.wvu.FilterData" localSheetId="0" hidden="1">'13.12.2023'!$A$3:$E$151</definedName>
    <definedName name="Z_E65E5EE0_BFBC_4C49_8717_A5A08B240831_.wvu.FilterData" localSheetId="0" hidden="1">'13.12.2023'!$A$3:$E$151</definedName>
    <definedName name="Z_E683DF34_A600_4225_98CC_BFD2906B591D_.wvu.FilterData" localSheetId="0" hidden="1">'13.12.2023'!$A$3:$E$151</definedName>
    <definedName name="Z_E6C1CA6A_F5B2_4CC7_A5DF_CEDD4816AB12_.wvu.FilterData" localSheetId="0" hidden="1">'13.12.2023'!$A$3:$E$151</definedName>
    <definedName name="Z_E9105F76_80CC_4F67_9490_1355BCEC29E3_.wvu.FilterData" localSheetId="0" hidden="1">'13.12.2023'!$A$3:$E$151</definedName>
    <definedName name="Z_E97EBF6F_AB7E_4C05_BD0E_FAF996852976_.wvu.FilterData" localSheetId="0" hidden="1">'13.12.2023'!$A$3:$E$151</definedName>
    <definedName name="Z_E9B273E9_D78F_4B5F_A6E5_E022BB02138D_.wvu.FilterData" localSheetId="0" hidden="1">'13.12.2023'!$A$3:$E$151</definedName>
    <definedName name="Z_E9FD1291_6A22_4D73_8F75_C23697A7EAA3_.wvu.FilterData" localSheetId="0" hidden="1">'13.12.2023'!$A$3:$E$151</definedName>
    <definedName name="Z_EA18F379_D182_4924_A5C7_DECD35FD7FB4_.wvu.FilterData" localSheetId="0" hidden="1">'13.12.2023'!$A$3:$E$151</definedName>
    <definedName name="Z_EA25EC81_89BB_4460_84A1_A095793F8814_.wvu.FilterData" localSheetId="0" hidden="1">'13.12.2023'!$A$3:$E$151</definedName>
    <definedName name="Z_EA376896_95FF_4E99_8475_C2D4C4F6AD2D_.wvu.FilterData" localSheetId="0" hidden="1">'13.12.2023'!$A$3:$E$151</definedName>
    <definedName name="Z_EA5AA440_320F_44E9_B88A_2D39EFED0DB8_.wvu.FilterData" localSheetId="0" hidden="1">'13.12.2023'!$A$3:$E$151</definedName>
    <definedName name="Z_EB08CECF_6122_478F_9F66_8927E25975C3_.wvu.FilterData" localSheetId="0" hidden="1">'13.12.2023'!$A$9:$CE$151</definedName>
    <definedName name="Z_EB4976A0_1B50_4599_9AEF_E0E1D4C372F8_.wvu.FilterData" localSheetId="0" hidden="1">'13.12.2023'!$A$3:$E$151</definedName>
    <definedName name="Z_EB663EFD_7D8E_4531_AD17_2574C3BD370E_.wvu.FilterData" localSheetId="0" hidden="1">'13.12.2023'!$A$3:$E$151</definedName>
    <definedName name="Z_EBA6DFA4_AFD2_4BF8_AA93_CE01BE25457D_.wvu.FilterData" localSheetId="0" hidden="1">'13.12.2023'!$A$3:$E$151</definedName>
    <definedName name="Z_EC3EE194_8222_4594_8474_50680CB0A593_.wvu.FilterData" localSheetId="0" hidden="1">'13.12.2023'!$A$3:$E$151</definedName>
    <definedName name="Z_ECA7E335_B780_4D78_9316_6327F28333B3_.wvu.FilterData" localSheetId="0" hidden="1">'13.12.2023'!$A$3:$E$151</definedName>
    <definedName name="Z_ED3332E4_29B2_4F5D_A98F_B4EBD0AF0089_.wvu.FilterData" localSheetId="0" hidden="1">'13.12.2023'!$A$3:$E$151</definedName>
    <definedName name="Z_EE103BD3_2AC1_4FA4_AFC4_0E19C6C47649_.wvu.FilterData" localSheetId="0" hidden="1">'13.12.2023'!$A$3:$E$151</definedName>
    <definedName name="Z_EE41DF49_4804_46A8_B448_4857BB45BC83_.wvu.FilterData" localSheetId="0" hidden="1">'13.12.2023'!$A$9:$CE$151</definedName>
    <definedName name="Z_EEDAF858_00CE_4DD5_84E7_25469F982DA6_.wvu.FilterData" localSheetId="0" hidden="1">'13.12.2023'!$A$3:$E$151</definedName>
    <definedName name="Z_EEF109FA_F0F2_41F0_8D4B_C677B3FCBA0E_.wvu.FilterData" localSheetId="0" hidden="1">'13.12.2023'!$A$9:$CE$151</definedName>
    <definedName name="Z_EFFA64C7_E617_4A94_92EB_4B26A208B676_.wvu.FilterData" localSheetId="0" hidden="1">'13.12.2023'!$A$3:$E$151</definedName>
    <definedName name="Z_F01AA9E3_3603_4FE8_A5D8_05BD84F582A5_.wvu.FilterData" localSheetId="0" hidden="1">'13.12.2023'!$A$3:$E$151</definedName>
    <definedName name="Z_F05DF286_FA59_4FFD_A566_A0564250C0E3_.wvu.FilterData" localSheetId="0" hidden="1">'13.12.2023'!$A$3:$E$151</definedName>
    <definedName name="Z_F063FD05_9C28_4561_A936_816A91DD14F1_.wvu.FilterData" localSheetId="0" hidden="1">'13.12.2023'!$A$3:$E$151</definedName>
    <definedName name="Z_F197882E_42DE_4EFA_BDCC_A066627998AC_.wvu.FilterData" localSheetId="0" hidden="1">'13.12.2023'!$A$9:$CE$151</definedName>
    <definedName name="Z_F21B828A_1514_45AA_8EB1_3069FF18912F_.wvu.FilterData" localSheetId="0" hidden="1">'13.12.2023'!$A$9:$CE$151</definedName>
    <definedName name="Z_F25724F2_E437_48A9_8CD8_6B97FEB0A522_.wvu.FilterData" localSheetId="0" hidden="1">'13.12.2023'!$A$9:$CE$151</definedName>
    <definedName name="Z_F4003749_360A_40A8_82C6_D7F73C8A5231_.wvu.FilterData" localSheetId="0" hidden="1">'13.12.2023'!$A$9:$CE$151</definedName>
    <definedName name="Z_F46260F4_D9F0_470E_9311_1246BBCAF145_.wvu.FilterData" localSheetId="0" hidden="1">'13.12.2023'!$A$3:$E$151</definedName>
    <definedName name="Z_F4E1EAB6_9076_4464_8171_A1C59B9A603F_.wvu.FilterData" localSheetId="0" hidden="1">'13.12.2023'!$A$3:$E$151</definedName>
    <definedName name="Z_F52DE1BE_746F_4B20_A90B_C67F9749CAD7_.wvu.FilterData" localSheetId="0" hidden="1">'13.12.2023'!$A$3:$E$151</definedName>
    <definedName name="Z_F67B14BE_E7E6_4888_99ED_51BD8B4FF492_.wvu.FilterData" localSheetId="0" hidden="1">'13.12.2023'!$A$3:$E$151</definedName>
    <definedName name="Z_F70FFCFD_0B9D_49CD_895F_84F48AA8447D_.wvu.FilterData" localSheetId="0" hidden="1">'13.12.2023'!$A$3:$E$151</definedName>
    <definedName name="Z_F790295F_8924_4A4F_BE0F_1978D1C5F2B2_.wvu.FilterData" localSheetId="0" hidden="1">'13.12.2023'!$A$3:$E$151</definedName>
    <definedName name="Z_F7E42BD4_29DA_4839_95C8_5F21514A4FC9_.wvu.FilterData" localSheetId="0" hidden="1">'13.12.2023'!$A$9:$CE$151</definedName>
    <definedName name="Z_F803F10E_F9C1_42C3_BC10_1565FF279E42_.wvu.FilterData" localSheetId="0" hidden="1">'13.12.2023'!$A$3:$E$151</definedName>
    <definedName name="Z_F9866E42_0D63_4BCD_9B3F_F0D74C15476D_.wvu.FilterData" localSheetId="0" hidden="1">'13.12.2023'!$A$3:$E$151</definedName>
    <definedName name="Z_F9C43A9A_DE48_4117_AE19_2F2A35CCD1F1_.wvu.FilterData" localSheetId="0" hidden="1">'13.12.2023'!$A$3:$E$151</definedName>
    <definedName name="Z_FA165B52_2354_425B_9F07_21FF1869AF07_.wvu.FilterData" localSheetId="0" hidden="1">'13.12.2023'!$A$9:$CE$151</definedName>
    <definedName name="Z_FA6F3BC4_D5C4_42B6_8648_A3F1B7DF2CAE_.wvu.FilterData" localSheetId="0" hidden="1">'13.12.2023'!$A$3:$E$151</definedName>
    <definedName name="Z_FAF42D3A_295C_4B15_9F92_8D7314E0749C_.wvu.FilterData" localSheetId="0" hidden="1">'13.12.2023'!$A$3:$E$151</definedName>
    <definedName name="Z_FB67FB80_DA10_401C_A92B_DAECC827F8F6_.wvu.FilterData" localSheetId="0" hidden="1">'13.12.2023'!$A$3:$E$151</definedName>
    <definedName name="Z_FB6EF78B_A48A_4513_933F_A0E4A3990896_.wvu.FilterData" localSheetId="0" hidden="1">'13.12.2023'!$A$9:$CE$151</definedName>
    <definedName name="Z_FBBA2709_9818_429A_A80C_788EE45475BA_.wvu.FilterData" localSheetId="0" hidden="1">'13.12.2023'!$A$3:$E$151</definedName>
    <definedName name="Z_FC0EA54B_BAF1_4A77_AE9D_100D5E3F7F19_.wvu.FilterData" localSheetId="0" hidden="1">'13.12.2023'!$A$3:$E$151</definedName>
    <definedName name="Z_FC2A70DB_583E_46AE_8245_ECA44759B8F2_.wvu.FilterData" localSheetId="0" hidden="1">'13.12.2023'!$A$3:$E$151</definedName>
    <definedName name="Z_FCABB11E_13AF_416D_9F8A_F7881C0AC4A8_.wvu.FilterData" localSheetId="0" hidden="1">'13.12.2023'!$A$9:$CE$151</definedName>
    <definedName name="Z_FCBF8B90_9BF2_436D_9C28_94B845615624_.wvu.FilterData" localSheetId="0" hidden="1">'13.12.2023'!$A$3:$E$151</definedName>
    <definedName name="Z_FD2F89B4_EF5F_47D4_B1EA_52A379819466_.wvu.FilterData" localSheetId="0" hidden="1">'13.12.2023'!$A$9:$CE$151</definedName>
    <definedName name="Z_FDE6A182_FF10_45A9_87B6_B2ED8BF54D36_.wvu.FilterData" localSheetId="0" hidden="1">'13.12.2023'!$A$3:$E$151</definedName>
    <definedName name="Z_FDF0F83A_89BC_47E2_B733_68A808B2E73E_.wvu.FilterData" localSheetId="0" hidden="1">'13.12.2023'!$A$3:$E$151</definedName>
    <definedName name="Z_FDFC6BBB_D02D_49DE_8B06_58BAA52F93EF_.wvu.FilterData" localSheetId="0" hidden="1">'13.12.2023'!$A$3:$E$151</definedName>
    <definedName name="Z_FF33F099_5584_4DB0_B070_C6B80114BFD4_.wvu.FilterData" localSheetId="0" hidden="1">'13.12.2023'!$A$3:$E$151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'13.12.2023'!$4:$9</definedName>
    <definedName name="_xlnm.Print_Area" localSheetId="0">'13.12.2023'!$A$1:$CE$151</definedName>
  </definedNames>
  <calcPr calcId="152511" fullPrecision="0"/>
  <customWorkbookViews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  <customWorkbookView name="Сорокина Полина Алексеевна - Личное представление" guid="{692EB0CA-E4BE-4A21-857E-B2AE13E9C2B1}" mergeInterval="0" personalView="1" maximized="1" xWindow="-8" yWindow="-8" windowWidth="1936" windowHeight="1056" activeSheetId="1"/>
    <customWorkbookView name="Бабур Людмила Георгиевна - Личное представление" guid="{03C96E24-D4B7-478E-9CBB-82C864477A89}" mergeInterval="0" personalView="1" maximized="1" xWindow="-4" yWindow="-4" windowWidth="1928" windowHeight="1044" activeSheetId="1"/>
    <customWorkbookView name="Лепахина Светлана Владимировна - Личное представление" guid="{72DA4F9F-0E70-4FCC-BF2E-9D0EF73B5E2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2" i="1" l="1"/>
  <c r="AA134" i="1"/>
  <c r="AA130" i="1"/>
  <c r="AA128" i="1"/>
  <c r="AA126" i="1"/>
  <c r="AA119" i="1"/>
  <c r="AA107" i="1"/>
  <c r="AA106" i="1"/>
  <c r="AA105" i="1"/>
  <c r="AA103" i="1"/>
  <c r="AA100" i="1"/>
  <c r="AA90" i="1"/>
  <c r="AA89" i="1"/>
  <c r="AA85" i="1"/>
  <c r="AA83" i="1"/>
  <c r="AA79" i="1"/>
  <c r="AA73" i="1"/>
  <c r="AA66" i="1"/>
  <c r="AA60" i="1"/>
  <c r="AA59" i="1"/>
  <c r="AA57" i="1"/>
  <c r="AA35" i="1"/>
  <c r="AA32" i="1"/>
  <c r="AA26" i="1"/>
  <c r="AA25" i="1"/>
  <c r="AA22" i="1"/>
  <c r="AA11" i="1"/>
  <c r="BW109" i="1"/>
  <c r="BW24" i="1"/>
  <c r="BW23" i="1"/>
  <c r="BW16" i="1"/>
  <c r="BW14" i="1"/>
  <c r="BW13" i="1"/>
  <c r="BW11" i="1" l="1"/>
  <c r="AQ14" i="1" l="1"/>
  <c r="CB12" i="1"/>
  <c r="CC12" i="1"/>
  <c r="CD12" i="1"/>
  <c r="CE12" i="1"/>
  <c r="CB13" i="1"/>
  <c r="CC13" i="1"/>
  <c r="BQ13" i="1" s="1"/>
  <c r="CD13" i="1"/>
  <c r="CE13" i="1"/>
  <c r="CB14" i="1"/>
  <c r="CC14" i="1"/>
  <c r="CD14" i="1"/>
  <c r="CE14" i="1"/>
  <c r="CB15" i="1"/>
  <c r="CC15" i="1"/>
  <c r="CD15" i="1"/>
  <c r="CE15" i="1"/>
  <c r="CB16" i="1"/>
  <c r="CC16" i="1"/>
  <c r="CD16" i="1"/>
  <c r="CE16" i="1"/>
  <c r="CB17" i="1"/>
  <c r="CC17" i="1"/>
  <c r="CD17" i="1"/>
  <c r="CE17" i="1"/>
  <c r="CB18" i="1"/>
  <c r="CC18" i="1"/>
  <c r="CD18" i="1"/>
  <c r="CE18" i="1"/>
  <c r="CB19" i="1"/>
  <c r="CC19" i="1"/>
  <c r="CD19" i="1"/>
  <c r="CE19" i="1"/>
  <c r="CB20" i="1"/>
  <c r="CC20" i="1"/>
  <c r="CD20" i="1"/>
  <c r="CE20" i="1"/>
  <c r="BV21" i="1"/>
  <c r="BW21" i="1"/>
  <c r="BX21" i="1"/>
  <c r="BY21" i="1"/>
  <c r="BZ21" i="1"/>
  <c r="CA21" i="1"/>
  <c r="CB21" i="1"/>
  <c r="CC21" i="1"/>
  <c r="CD21" i="1"/>
  <c r="CE21" i="1"/>
  <c r="CB22" i="1"/>
  <c r="CC22" i="1"/>
  <c r="CD22" i="1"/>
  <c r="CE22" i="1"/>
  <c r="CB23" i="1"/>
  <c r="CC23" i="1"/>
  <c r="CD23" i="1"/>
  <c r="CE23" i="1"/>
  <c r="CB24" i="1"/>
  <c r="CC24" i="1"/>
  <c r="CD24" i="1"/>
  <c r="CE24" i="1"/>
  <c r="CB25" i="1"/>
  <c r="CC25" i="1"/>
  <c r="CD25" i="1"/>
  <c r="CE25" i="1"/>
  <c r="CB26" i="1"/>
  <c r="CC26" i="1"/>
  <c r="CD26" i="1"/>
  <c r="CE26" i="1"/>
  <c r="CB27" i="1"/>
  <c r="CC27" i="1"/>
  <c r="CD27" i="1"/>
  <c r="CE27" i="1"/>
  <c r="CB28" i="1"/>
  <c r="CC28" i="1"/>
  <c r="CD28" i="1"/>
  <c r="CE28" i="1"/>
  <c r="CB29" i="1"/>
  <c r="CC29" i="1"/>
  <c r="CD29" i="1"/>
  <c r="CE29" i="1"/>
  <c r="CB30" i="1"/>
  <c r="CC30" i="1"/>
  <c r="CD30" i="1"/>
  <c r="CE30" i="1"/>
  <c r="BV31" i="1"/>
  <c r="BW31" i="1"/>
  <c r="BX31" i="1"/>
  <c r="BY31" i="1"/>
  <c r="BZ31" i="1"/>
  <c r="CA31" i="1"/>
  <c r="CB31" i="1"/>
  <c r="CC31" i="1"/>
  <c r="CD31" i="1"/>
  <c r="CE31" i="1"/>
  <c r="CB32" i="1"/>
  <c r="CC32" i="1"/>
  <c r="CD32" i="1"/>
  <c r="CE32" i="1"/>
  <c r="CB33" i="1"/>
  <c r="CC33" i="1"/>
  <c r="CD33" i="1"/>
  <c r="CE33" i="1"/>
  <c r="CB34" i="1"/>
  <c r="CC34" i="1"/>
  <c r="CD34" i="1"/>
  <c r="CE34" i="1"/>
  <c r="CB35" i="1"/>
  <c r="CC35" i="1"/>
  <c r="CD35" i="1"/>
  <c r="CE35" i="1"/>
  <c r="CB36" i="1"/>
  <c r="CC36" i="1"/>
  <c r="CD36" i="1"/>
  <c r="CE36" i="1"/>
  <c r="CB37" i="1"/>
  <c r="CC37" i="1"/>
  <c r="CD37" i="1"/>
  <c r="CE37" i="1"/>
  <c r="CB38" i="1"/>
  <c r="CC38" i="1"/>
  <c r="CD38" i="1"/>
  <c r="CE38" i="1"/>
  <c r="CB39" i="1"/>
  <c r="CC39" i="1"/>
  <c r="CD39" i="1"/>
  <c r="CE39" i="1"/>
  <c r="CB40" i="1"/>
  <c r="CC40" i="1"/>
  <c r="CD40" i="1"/>
  <c r="CE40" i="1"/>
  <c r="CB41" i="1"/>
  <c r="CC41" i="1"/>
  <c r="CD41" i="1"/>
  <c r="CE41" i="1"/>
  <c r="CB42" i="1"/>
  <c r="CC42" i="1"/>
  <c r="CD42" i="1"/>
  <c r="CE42" i="1"/>
  <c r="CB43" i="1"/>
  <c r="CC43" i="1"/>
  <c r="CD43" i="1"/>
  <c r="CE43" i="1"/>
  <c r="CB44" i="1"/>
  <c r="CC44" i="1"/>
  <c r="CD44" i="1"/>
  <c r="CE44" i="1"/>
  <c r="CB45" i="1"/>
  <c r="CC45" i="1"/>
  <c r="CD45" i="1"/>
  <c r="CE45" i="1"/>
  <c r="CB46" i="1"/>
  <c r="CC46" i="1"/>
  <c r="CD46" i="1"/>
  <c r="CE46" i="1"/>
  <c r="CB47" i="1"/>
  <c r="CC47" i="1"/>
  <c r="CD47" i="1"/>
  <c r="CE47" i="1"/>
  <c r="CB48" i="1"/>
  <c r="CC48" i="1"/>
  <c r="CD48" i="1"/>
  <c r="CE48" i="1"/>
  <c r="CB49" i="1"/>
  <c r="CC49" i="1"/>
  <c r="CD49" i="1"/>
  <c r="CE49" i="1"/>
  <c r="CB50" i="1"/>
  <c r="CC50" i="1"/>
  <c r="CD50" i="1"/>
  <c r="CE50" i="1"/>
  <c r="CB51" i="1"/>
  <c r="CC51" i="1"/>
  <c r="CD51" i="1"/>
  <c r="CE51" i="1"/>
  <c r="CB52" i="1"/>
  <c r="CC52" i="1"/>
  <c r="CD52" i="1"/>
  <c r="CE52" i="1"/>
  <c r="CB53" i="1"/>
  <c r="CC53" i="1"/>
  <c r="CD53" i="1"/>
  <c r="CE53" i="1"/>
  <c r="CB54" i="1"/>
  <c r="CC54" i="1"/>
  <c r="CD54" i="1"/>
  <c r="CE54" i="1"/>
  <c r="CB55" i="1"/>
  <c r="CC55" i="1"/>
  <c r="CD55" i="1"/>
  <c r="CE55" i="1"/>
  <c r="BV56" i="1"/>
  <c r="BW56" i="1"/>
  <c r="BX56" i="1"/>
  <c r="BY56" i="1"/>
  <c r="BZ56" i="1"/>
  <c r="CA56" i="1"/>
  <c r="CB56" i="1"/>
  <c r="CC56" i="1"/>
  <c r="CD56" i="1"/>
  <c r="CE56" i="1"/>
  <c r="CB57" i="1"/>
  <c r="CC57" i="1"/>
  <c r="CD57" i="1"/>
  <c r="CE57" i="1"/>
  <c r="BV58" i="1"/>
  <c r="BW58" i="1"/>
  <c r="BX58" i="1"/>
  <c r="BY58" i="1"/>
  <c r="BZ58" i="1"/>
  <c r="CA58" i="1"/>
  <c r="CB58" i="1"/>
  <c r="CC58" i="1"/>
  <c r="CD58" i="1"/>
  <c r="CE58" i="1"/>
  <c r="CB59" i="1"/>
  <c r="CC59" i="1"/>
  <c r="CD59" i="1"/>
  <c r="CE59" i="1"/>
  <c r="CB60" i="1"/>
  <c r="CC60" i="1"/>
  <c r="CD60" i="1"/>
  <c r="CE60" i="1"/>
  <c r="CB61" i="1"/>
  <c r="CC61" i="1"/>
  <c r="CD61" i="1"/>
  <c r="CE61" i="1"/>
  <c r="CB62" i="1"/>
  <c r="CC62" i="1"/>
  <c r="CD62" i="1"/>
  <c r="CE62" i="1"/>
  <c r="CB63" i="1"/>
  <c r="CC63" i="1"/>
  <c r="CD63" i="1"/>
  <c r="CE63" i="1"/>
  <c r="CB64" i="1"/>
  <c r="CC64" i="1"/>
  <c r="CD64" i="1"/>
  <c r="CE64" i="1"/>
  <c r="BV65" i="1"/>
  <c r="BW65" i="1"/>
  <c r="BX65" i="1"/>
  <c r="BY65" i="1"/>
  <c r="BZ65" i="1"/>
  <c r="CA65" i="1"/>
  <c r="CB65" i="1"/>
  <c r="CC65" i="1"/>
  <c r="CD65" i="1"/>
  <c r="CE65" i="1"/>
  <c r="CB66" i="1"/>
  <c r="CC66" i="1"/>
  <c r="CD66" i="1"/>
  <c r="CE66" i="1"/>
  <c r="CB67" i="1"/>
  <c r="CC67" i="1"/>
  <c r="CD67" i="1"/>
  <c r="CE67" i="1"/>
  <c r="CB68" i="1"/>
  <c r="CC68" i="1"/>
  <c r="CD68" i="1"/>
  <c r="CE68" i="1"/>
  <c r="CB69" i="1"/>
  <c r="CC69" i="1"/>
  <c r="CD69" i="1"/>
  <c r="CE69" i="1"/>
  <c r="BV70" i="1"/>
  <c r="BW70" i="1"/>
  <c r="BX70" i="1"/>
  <c r="BY70" i="1"/>
  <c r="BZ70" i="1"/>
  <c r="CA70" i="1"/>
  <c r="CB70" i="1"/>
  <c r="CC70" i="1"/>
  <c r="CD70" i="1"/>
  <c r="CE70" i="1"/>
  <c r="CB71" i="1"/>
  <c r="CC71" i="1"/>
  <c r="CD71" i="1"/>
  <c r="CE71" i="1"/>
  <c r="BV72" i="1"/>
  <c r="BW72" i="1"/>
  <c r="BX72" i="1"/>
  <c r="BY72" i="1"/>
  <c r="BZ72" i="1"/>
  <c r="CA72" i="1"/>
  <c r="CB72" i="1"/>
  <c r="CC72" i="1"/>
  <c r="CD72" i="1"/>
  <c r="CE72" i="1"/>
  <c r="CB73" i="1"/>
  <c r="CC73" i="1"/>
  <c r="CD73" i="1"/>
  <c r="CE73" i="1"/>
  <c r="CB74" i="1"/>
  <c r="CC74" i="1"/>
  <c r="CD74" i="1"/>
  <c r="CE74" i="1"/>
  <c r="CB75" i="1"/>
  <c r="CC75" i="1"/>
  <c r="CD75" i="1"/>
  <c r="CE75" i="1"/>
  <c r="CB76" i="1"/>
  <c r="CC76" i="1"/>
  <c r="CD76" i="1"/>
  <c r="CE76" i="1"/>
  <c r="CB77" i="1"/>
  <c r="CC77" i="1"/>
  <c r="CD77" i="1"/>
  <c r="CE77" i="1"/>
  <c r="CB78" i="1"/>
  <c r="CC78" i="1"/>
  <c r="CD78" i="1"/>
  <c r="CE78" i="1"/>
  <c r="CB79" i="1"/>
  <c r="CC79" i="1"/>
  <c r="CD79" i="1"/>
  <c r="CE79" i="1"/>
  <c r="CB80" i="1"/>
  <c r="CC80" i="1"/>
  <c r="CD80" i="1"/>
  <c r="CE80" i="1"/>
  <c r="CB81" i="1"/>
  <c r="CC81" i="1"/>
  <c r="CD81" i="1"/>
  <c r="CE81" i="1"/>
  <c r="BV82" i="1"/>
  <c r="BW82" i="1"/>
  <c r="BX82" i="1"/>
  <c r="BY82" i="1"/>
  <c r="BZ82" i="1"/>
  <c r="CA82" i="1"/>
  <c r="CB82" i="1"/>
  <c r="CC82" i="1"/>
  <c r="CD82" i="1"/>
  <c r="CE82" i="1"/>
  <c r="CB83" i="1"/>
  <c r="CC83" i="1"/>
  <c r="CD83" i="1"/>
  <c r="CE83" i="1"/>
  <c r="BV84" i="1"/>
  <c r="BW84" i="1"/>
  <c r="BX84" i="1"/>
  <c r="BY84" i="1"/>
  <c r="BZ84" i="1"/>
  <c r="CA84" i="1"/>
  <c r="CB84" i="1"/>
  <c r="CC84" i="1"/>
  <c r="CD84" i="1"/>
  <c r="CE84" i="1"/>
  <c r="CB85" i="1"/>
  <c r="CC85" i="1"/>
  <c r="CD85" i="1"/>
  <c r="CE85" i="1"/>
  <c r="CB86" i="1"/>
  <c r="CC86" i="1"/>
  <c r="CD86" i="1"/>
  <c r="CE86" i="1"/>
  <c r="CB87" i="1"/>
  <c r="CC87" i="1"/>
  <c r="CD87" i="1"/>
  <c r="CE87" i="1"/>
  <c r="BV88" i="1"/>
  <c r="BW88" i="1"/>
  <c r="BX88" i="1"/>
  <c r="BY88" i="1"/>
  <c r="BZ88" i="1"/>
  <c r="CA88" i="1"/>
  <c r="CB88" i="1"/>
  <c r="CC88" i="1"/>
  <c r="CD88" i="1"/>
  <c r="CE88" i="1"/>
  <c r="BX89" i="1"/>
  <c r="BY89" i="1"/>
  <c r="CB89" i="1"/>
  <c r="CC89" i="1"/>
  <c r="CD89" i="1"/>
  <c r="CE89" i="1"/>
  <c r="CB90" i="1"/>
  <c r="CC90" i="1"/>
  <c r="CD90" i="1"/>
  <c r="CE90" i="1"/>
  <c r="CB91" i="1"/>
  <c r="CC91" i="1"/>
  <c r="CD91" i="1"/>
  <c r="CE91" i="1"/>
  <c r="CB92" i="1"/>
  <c r="CC92" i="1"/>
  <c r="CD92" i="1"/>
  <c r="CE92" i="1"/>
  <c r="CB93" i="1"/>
  <c r="CC93" i="1"/>
  <c r="CD93" i="1"/>
  <c r="CE93" i="1"/>
  <c r="BV94" i="1"/>
  <c r="BW94" i="1"/>
  <c r="BX94" i="1"/>
  <c r="BY94" i="1"/>
  <c r="BZ94" i="1"/>
  <c r="CA94" i="1"/>
  <c r="CB94" i="1"/>
  <c r="CC94" i="1"/>
  <c r="CD94" i="1"/>
  <c r="CE94" i="1"/>
  <c r="CB95" i="1"/>
  <c r="CC95" i="1"/>
  <c r="CD95" i="1"/>
  <c r="CE95" i="1"/>
  <c r="CB96" i="1"/>
  <c r="CC96" i="1"/>
  <c r="CD96" i="1"/>
  <c r="CE96" i="1"/>
  <c r="CB97" i="1"/>
  <c r="CC97" i="1"/>
  <c r="CD97" i="1"/>
  <c r="CE97" i="1"/>
  <c r="CB98" i="1"/>
  <c r="CC98" i="1"/>
  <c r="CD98" i="1"/>
  <c r="CE98" i="1"/>
  <c r="BV99" i="1"/>
  <c r="BW99" i="1"/>
  <c r="BX99" i="1"/>
  <c r="BY99" i="1"/>
  <c r="BZ99" i="1"/>
  <c r="CA99" i="1"/>
  <c r="CB99" i="1"/>
  <c r="CC99" i="1"/>
  <c r="CD99" i="1"/>
  <c r="CE99" i="1"/>
  <c r="CB100" i="1"/>
  <c r="CC100" i="1"/>
  <c r="CD100" i="1"/>
  <c r="CE100" i="1"/>
  <c r="CB101" i="1"/>
  <c r="CC101" i="1"/>
  <c r="CD101" i="1"/>
  <c r="CE101" i="1"/>
  <c r="BV102" i="1"/>
  <c r="BW102" i="1"/>
  <c r="BX102" i="1"/>
  <c r="BY102" i="1"/>
  <c r="BZ102" i="1"/>
  <c r="CA102" i="1"/>
  <c r="CB102" i="1"/>
  <c r="CC102" i="1"/>
  <c r="CD102" i="1"/>
  <c r="CE102" i="1"/>
  <c r="CB103" i="1"/>
  <c r="CC103" i="1"/>
  <c r="CD103" i="1"/>
  <c r="CE103" i="1"/>
  <c r="BV104" i="1"/>
  <c r="BW104" i="1"/>
  <c r="BX104" i="1"/>
  <c r="BY104" i="1"/>
  <c r="BZ104" i="1"/>
  <c r="CA104" i="1"/>
  <c r="CB104" i="1"/>
  <c r="CC104" i="1"/>
  <c r="CD104" i="1"/>
  <c r="CE104" i="1"/>
  <c r="CB105" i="1"/>
  <c r="CC105" i="1"/>
  <c r="CD105" i="1"/>
  <c r="CE105" i="1"/>
  <c r="CB106" i="1"/>
  <c r="CC106" i="1"/>
  <c r="CD106" i="1"/>
  <c r="CE106" i="1"/>
  <c r="CB107" i="1"/>
  <c r="CC107" i="1"/>
  <c r="CD107" i="1"/>
  <c r="CE107" i="1"/>
  <c r="CB108" i="1"/>
  <c r="CC108" i="1"/>
  <c r="CD108" i="1"/>
  <c r="CE108" i="1"/>
  <c r="CB109" i="1"/>
  <c r="CC109" i="1"/>
  <c r="CD109" i="1"/>
  <c r="CE109" i="1"/>
  <c r="CB110" i="1"/>
  <c r="CC110" i="1"/>
  <c r="CD110" i="1"/>
  <c r="CE110" i="1"/>
  <c r="CB111" i="1"/>
  <c r="CC111" i="1"/>
  <c r="CD111" i="1"/>
  <c r="CE111" i="1"/>
  <c r="BV112" i="1"/>
  <c r="BW112" i="1"/>
  <c r="BX112" i="1"/>
  <c r="BY112" i="1"/>
  <c r="BZ112" i="1"/>
  <c r="CA112" i="1"/>
  <c r="CB112" i="1"/>
  <c r="CC112" i="1"/>
  <c r="CD112" i="1"/>
  <c r="CE112" i="1"/>
  <c r="CB113" i="1"/>
  <c r="CC113" i="1"/>
  <c r="CD113" i="1"/>
  <c r="CE113" i="1"/>
  <c r="CB114" i="1"/>
  <c r="CC114" i="1"/>
  <c r="CD114" i="1"/>
  <c r="CE114" i="1"/>
  <c r="CB115" i="1"/>
  <c r="CC115" i="1"/>
  <c r="CD115" i="1"/>
  <c r="CE115" i="1"/>
  <c r="CB116" i="1"/>
  <c r="CC116" i="1"/>
  <c r="CD116" i="1"/>
  <c r="CE116" i="1"/>
  <c r="CB117" i="1"/>
  <c r="CC117" i="1"/>
  <c r="CD117" i="1"/>
  <c r="CE117" i="1"/>
  <c r="BV118" i="1"/>
  <c r="BW118" i="1"/>
  <c r="BX118" i="1"/>
  <c r="BY118" i="1"/>
  <c r="BZ118" i="1"/>
  <c r="CA118" i="1"/>
  <c r="CB118" i="1"/>
  <c r="CC118" i="1"/>
  <c r="CD118" i="1"/>
  <c r="CE118" i="1"/>
  <c r="CB119" i="1"/>
  <c r="CC119" i="1"/>
  <c r="CD119" i="1"/>
  <c r="CE119" i="1"/>
  <c r="CB120" i="1"/>
  <c r="CC120" i="1"/>
  <c r="CD120" i="1"/>
  <c r="CE120" i="1"/>
  <c r="CB121" i="1"/>
  <c r="CC121" i="1"/>
  <c r="CD121" i="1"/>
  <c r="CE121" i="1"/>
  <c r="CB122" i="1"/>
  <c r="CC122" i="1"/>
  <c r="CD122" i="1"/>
  <c r="CE122" i="1"/>
  <c r="CB123" i="1"/>
  <c r="CC123" i="1"/>
  <c r="CD123" i="1"/>
  <c r="CE123" i="1"/>
  <c r="CB124" i="1"/>
  <c r="CC124" i="1"/>
  <c r="CD124" i="1"/>
  <c r="CE124" i="1"/>
  <c r="BV125" i="1"/>
  <c r="BW125" i="1"/>
  <c r="BX125" i="1"/>
  <c r="BY125" i="1"/>
  <c r="BZ125" i="1"/>
  <c r="CA125" i="1"/>
  <c r="CB125" i="1"/>
  <c r="CC125" i="1"/>
  <c r="CD125" i="1"/>
  <c r="CE125" i="1"/>
  <c r="BV126" i="1"/>
  <c r="BW126" i="1"/>
  <c r="CB126" i="1"/>
  <c r="CC126" i="1"/>
  <c r="CD126" i="1"/>
  <c r="CE126" i="1"/>
  <c r="BV127" i="1"/>
  <c r="BW127" i="1"/>
  <c r="BX127" i="1"/>
  <c r="BY127" i="1"/>
  <c r="BZ127" i="1"/>
  <c r="CA127" i="1"/>
  <c r="CB127" i="1"/>
  <c r="CC127" i="1"/>
  <c r="CD127" i="1"/>
  <c r="CE127" i="1"/>
  <c r="CB128" i="1"/>
  <c r="CC128" i="1"/>
  <c r="CD128" i="1"/>
  <c r="CE128" i="1"/>
  <c r="BV129" i="1"/>
  <c r="BW129" i="1"/>
  <c r="BX129" i="1"/>
  <c r="BY129" i="1"/>
  <c r="BZ129" i="1"/>
  <c r="CA129" i="1"/>
  <c r="CB129" i="1"/>
  <c r="CC129" i="1"/>
  <c r="CD129" i="1"/>
  <c r="CE129" i="1"/>
  <c r="CB130" i="1"/>
  <c r="CC130" i="1"/>
  <c r="CD130" i="1"/>
  <c r="CE130" i="1"/>
  <c r="BV131" i="1"/>
  <c r="BW131" i="1"/>
  <c r="BX131" i="1"/>
  <c r="BY131" i="1"/>
  <c r="BZ131" i="1"/>
  <c r="CA131" i="1"/>
  <c r="CB131" i="1"/>
  <c r="CC131" i="1"/>
  <c r="CD131" i="1"/>
  <c r="CE131" i="1"/>
  <c r="CB132" i="1"/>
  <c r="CC132" i="1"/>
  <c r="CD132" i="1"/>
  <c r="CE132" i="1"/>
  <c r="BV133" i="1"/>
  <c r="BW133" i="1"/>
  <c r="BX133" i="1"/>
  <c r="BY133" i="1"/>
  <c r="BZ133" i="1"/>
  <c r="CA133" i="1"/>
  <c r="CB133" i="1"/>
  <c r="CC133" i="1"/>
  <c r="CD133" i="1"/>
  <c r="CE133" i="1"/>
  <c r="CB134" i="1"/>
  <c r="CC134" i="1"/>
  <c r="CD134" i="1"/>
  <c r="CE134" i="1"/>
  <c r="BV135" i="1"/>
  <c r="BW135" i="1"/>
  <c r="BX135" i="1"/>
  <c r="BY135" i="1"/>
  <c r="BZ135" i="1"/>
  <c r="CA135" i="1"/>
  <c r="CB135" i="1"/>
  <c r="CC135" i="1"/>
  <c r="CD135" i="1"/>
  <c r="CE135" i="1"/>
  <c r="CB136" i="1"/>
  <c r="CC136" i="1"/>
  <c r="CD136" i="1"/>
  <c r="CE136" i="1"/>
  <c r="BV137" i="1"/>
  <c r="BW137" i="1"/>
  <c r="BX137" i="1"/>
  <c r="BY137" i="1"/>
  <c r="BZ137" i="1"/>
  <c r="CA137" i="1"/>
  <c r="CB137" i="1"/>
  <c r="CC137" i="1"/>
  <c r="CD137" i="1"/>
  <c r="CE137" i="1"/>
  <c r="CB138" i="1"/>
  <c r="CC138" i="1"/>
  <c r="CD138" i="1"/>
  <c r="CE138" i="1"/>
  <c r="BV139" i="1"/>
  <c r="BW139" i="1"/>
  <c r="BX139" i="1"/>
  <c r="BY139" i="1"/>
  <c r="BZ139" i="1"/>
  <c r="CA139" i="1"/>
  <c r="CB139" i="1"/>
  <c r="CC139" i="1"/>
  <c r="CD139" i="1"/>
  <c r="CE139" i="1"/>
  <c r="CB140" i="1"/>
  <c r="CC140" i="1"/>
  <c r="CD140" i="1"/>
  <c r="CE140" i="1"/>
  <c r="BV141" i="1"/>
  <c r="BW141" i="1"/>
  <c r="BX141" i="1"/>
  <c r="BY141" i="1"/>
  <c r="BZ141" i="1"/>
  <c r="CA141" i="1"/>
  <c r="CB141" i="1"/>
  <c r="CC141" i="1"/>
  <c r="CD141" i="1"/>
  <c r="CE141" i="1"/>
  <c r="CB142" i="1"/>
  <c r="CC142" i="1"/>
  <c r="CD142" i="1"/>
  <c r="CE142" i="1"/>
  <c r="CB143" i="1"/>
  <c r="CC143" i="1"/>
  <c r="CD143" i="1"/>
  <c r="CE143" i="1"/>
  <c r="CB144" i="1"/>
  <c r="CC144" i="1"/>
  <c r="CD144" i="1"/>
  <c r="CE144" i="1"/>
  <c r="CB145" i="1"/>
  <c r="CC145" i="1"/>
  <c r="CD145" i="1"/>
  <c r="CE145" i="1"/>
  <c r="CB146" i="1"/>
  <c r="CC146" i="1"/>
  <c r="CD146" i="1"/>
  <c r="CE146" i="1"/>
  <c r="CB147" i="1"/>
  <c r="CC147" i="1"/>
  <c r="CD147" i="1"/>
  <c r="CE147" i="1"/>
  <c r="CB148" i="1"/>
  <c r="CC148" i="1"/>
  <c r="CD148" i="1"/>
  <c r="CE148" i="1"/>
  <c r="BV149" i="1"/>
  <c r="BW149" i="1"/>
  <c r="BX149" i="1"/>
  <c r="BY149" i="1"/>
  <c r="BZ149" i="1"/>
  <c r="CA149" i="1"/>
  <c r="CB149" i="1"/>
  <c r="CC149" i="1"/>
  <c r="CD149" i="1"/>
  <c r="CE149" i="1"/>
  <c r="CB150" i="1"/>
  <c r="CC150" i="1"/>
  <c r="CD150" i="1"/>
  <c r="CE150" i="1"/>
  <c r="CE11" i="1"/>
  <c r="CD11" i="1"/>
  <c r="CC11" i="1"/>
  <c r="CB11" i="1"/>
  <c r="BD12" i="1"/>
  <c r="BE12" i="1"/>
  <c r="BF12" i="1"/>
  <c r="BG12" i="1"/>
  <c r="BH12" i="1"/>
  <c r="BI12" i="1"/>
  <c r="BD13" i="1"/>
  <c r="BE13" i="1"/>
  <c r="BF13" i="1"/>
  <c r="BG13" i="1"/>
  <c r="BH13" i="1"/>
  <c r="BI13" i="1"/>
  <c r="BD14" i="1"/>
  <c r="BE14" i="1"/>
  <c r="BF14" i="1"/>
  <c r="BG14" i="1"/>
  <c r="BH14" i="1"/>
  <c r="BI14" i="1"/>
  <c r="BD15" i="1"/>
  <c r="BE15" i="1"/>
  <c r="BF15" i="1"/>
  <c r="BG15" i="1"/>
  <c r="BH15" i="1"/>
  <c r="BI15" i="1"/>
  <c r="BD16" i="1"/>
  <c r="BE16" i="1"/>
  <c r="BF16" i="1"/>
  <c r="BG16" i="1"/>
  <c r="BH16" i="1"/>
  <c r="BI16" i="1"/>
  <c r="BD17" i="1"/>
  <c r="BE17" i="1"/>
  <c r="BF17" i="1"/>
  <c r="BG17" i="1"/>
  <c r="BH17" i="1"/>
  <c r="BI17" i="1"/>
  <c r="BD18" i="1"/>
  <c r="BE18" i="1"/>
  <c r="BF18" i="1"/>
  <c r="BG18" i="1"/>
  <c r="BH18" i="1"/>
  <c r="BI18" i="1"/>
  <c r="BD19" i="1"/>
  <c r="BE19" i="1"/>
  <c r="BF19" i="1"/>
  <c r="BG19" i="1"/>
  <c r="BH19" i="1"/>
  <c r="BI19" i="1"/>
  <c r="BD20" i="1"/>
  <c r="BE20" i="1"/>
  <c r="BF20" i="1"/>
  <c r="BG20" i="1"/>
  <c r="BH20" i="1"/>
  <c r="BI20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D22" i="1"/>
  <c r="BE22" i="1"/>
  <c r="BF22" i="1"/>
  <c r="BG22" i="1"/>
  <c r="BH22" i="1"/>
  <c r="BI22" i="1"/>
  <c r="BD23" i="1"/>
  <c r="BE23" i="1"/>
  <c r="BF23" i="1"/>
  <c r="BG23" i="1"/>
  <c r="BH23" i="1"/>
  <c r="BI23" i="1"/>
  <c r="BD24" i="1"/>
  <c r="BE24" i="1"/>
  <c r="BF24" i="1"/>
  <c r="BG24" i="1"/>
  <c r="BH24" i="1"/>
  <c r="BI24" i="1"/>
  <c r="BD25" i="1"/>
  <c r="BE25" i="1"/>
  <c r="BF25" i="1"/>
  <c r="BG25" i="1"/>
  <c r="BH25" i="1"/>
  <c r="BI25" i="1"/>
  <c r="BD26" i="1"/>
  <c r="BE26" i="1"/>
  <c r="BF26" i="1"/>
  <c r="BG26" i="1"/>
  <c r="BH26" i="1"/>
  <c r="BI26" i="1"/>
  <c r="BD27" i="1"/>
  <c r="BE27" i="1"/>
  <c r="BF27" i="1"/>
  <c r="BG27" i="1"/>
  <c r="BH27" i="1"/>
  <c r="BI27" i="1"/>
  <c r="BD28" i="1"/>
  <c r="BE28" i="1"/>
  <c r="BF28" i="1"/>
  <c r="BG28" i="1"/>
  <c r="BH28" i="1"/>
  <c r="BI28" i="1"/>
  <c r="BD29" i="1"/>
  <c r="BE29" i="1"/>
  <c r="BF29" i="1"/>
  <c r="BG29" i="1"/>
  <c r="BH29" i="1"/>
  <c r="BI29" i="1"/>
  <c r="BD30" i="1"/>
  <c r="BE30" i="1"/>
  <c r="BF30" i="1"/>
  <c r="BG30" i="1"/>
  <c r="BH30" i="1"/>
  <c r="BI30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D32" i="1"/>
  <c r="BE32" i="1"/>
  <c r="BF32" i="1"/>
  <c r="BG32" i="1"/>
  <c r="BH32" i="1"/>
  <c r="BI32" i="1"/>
  <c r="BD33" i="1"/>
  <c r="BE33" i="1"/>
  <c r="BF33" i="1"/>
  <c r="BG33" i="1"/>
  <c r="BH33" i="1"/>
  <c r="BI33" i="1"/>
  <c r="BD34" i="1"/>
  <c r="BE34" i="1"/>
  <c r="BF34" i="1"/>
  <c r="BG34" i="1"/>
  <c r="BH34" i="1"/>
  <c r="BI34" i="1"/>
  <c r="BD35" i="1"/>
  <c r="BE35" i="1"/>
  <c r="BF35" i="1"/>
  <c r="BG35" i="1"/>
  <c r="BH35" i="1"/>
  <c r="BI35" i="1"/>
  <c r="BD36" i="1"/>
  <c r="BE36" i="1"/>
  <c r="BF36" i="1"/>
  <c r="BG36" i="1"/>
  <c r="BH36" i="1"/>
  <c r="BI36" i="1"/>
  <c r="BD37" i="1"/>
  <c r="BE37" i="1"/>
  <c r="BF37" i="1"/>
  <c r="BG37" i="1"/>
  <c r="BH37" i="1"/>
  <c r="BI37" i="1"/>
  <c r="BD38" i="1"/>
  <c r="BE38" i="1"/>
  <c r="BF38" i="1"/>
  <c r="BG38" i="1"/>
  <c r="BH38" i="1"/>
  <c r="BI38" i="1"/>
  <c r="BD39" i="1"/>
  <c r="BE39" i="1"/>
  <c r="BF39" i="1"/>
  <c r="BG39" i="1"/>
  <c r="BH39" i="1"/>
  <c r="BI39" i="1"/>
  <c r="BD40" i="1"/>
  <c r="BE40" i="1"/>
  <c r="BF40" i="1"/>
  <c r="BG40" i="1"/>
  <c r="BH40" i="1"/>
  <c r="BI40" i="1"/>
  <c r="BD41" i="1"/>
  <c r="BE41" i="1"/>
  <c r="BF41" i="1"/>
  <c r="BG41" i="1"/>
  <c r="BH41" i="1"/>
  <c r="BI41" i="1"/>
  <c r="BD42" i="1"/>
  <c r="BE42" i="1"/>
  <c r="BF42" i="1"/>
  <c r="BG42" i="1"/>
  <c r="BH42" i="1"/>
  <c r="BI42" i="1"/>
  <c r="BD43" i="1"/>
  <c r="BE43" i="1"/>
  <c r="BF43" i="1"/>
  <c r="BG43" i="1"/>
  <c r="BH43" i="1"/>
  <c r="BI43" i="1"/>
  <c r="BD44" i="1"/>
  <c r="BE44" i="1"/>
  <c r="BF44" i="1"/>
  <c r="BG44" i="1"/>
  <c r="BH44" i="1"/>
  <c r="BI44" i="1"/>
  <c r="BD45" i="1"/>
  <c r="BE45" i="1"/>
  <c r="BF45" i="1"/>
  <c r="BG45" i="1"/>
  <c r="BH45" i="1"/>
  <c r="BI45" i="1"/>
  <c r="BD46" i="1"/>
  <c r="BE46" i="1"/>
  <c r="BF46" i="1"/>
  <c r="BG46" i="1"/>
  <c r="BH46" i="1"/>
  <c r="BI46" i="1"/>
  <c r="BD47" i="1"/>
  <c r="BE47" i="1"/>
  <c r="BF47" i="1"/>
  <c r="BG47" i="1"/>
  <c r="BH47" i="1"/>
  <c r="BI47" i="1"/>
  <c r="BD48" i="1"/>
  <c r="BE48" i="1"/>
  <c r="BF48" i="1"/>
  <c r="BG48" i="1"/>
  <c r="BH48" i="1"/>
  <c r="BI48" i="1"/>
  <c r="BD49" i="1"/>
  <c r="BE49" i="1"/>
  <c r="BF49" i="1"/>
  <c r="BG49" i="1"/>
  <c r="BH49" i="1"/>
  <c r="BI49" i="1"/>
  <c r="BD50" i="1"/>
  <c r="BE50" i="1"/>
  <c r="BF50" i="1"/>
  <c r="BG50" i="1"/>
  <c r="BH50" i="1"/>
  <c r="BI50" i="1"/>
  <c r="BD51" i="1"/>
  <c r="BE51" i="1"/>
  <c r="BF51" i="1"/>
  <c r="BG51" i="1"/>
  <c r="BH51" i="1"/>
  <c r="BI51" i="1"/>
  <c r="BD52" i="1"/>
  <c r="BE52" i="1"/>
  <c r="BF52" i="1"/>
  <c r="BG52" i="1"/>
  <c r="BH52" i="1"/>
  <c r="BI52" i="1"/>
  <c r="BD53" i="1"/>
  <c r="BE53" i="1"/>
  <c r="BF53" i="1"/>
  <c r="BG53" i="1"/>
  <c r="BH53" i="1"/>
  <c r="BI53" i="1"/>
  <c r="BD54" i="1"/>
  <c r="BE54" i="1"/>
  <c r="BF54" i="1"/>
  <c r="BG54" i="1"/>
  <c r="BH54" i="1"/>
  <c r="BI54" i="1"/>
  <c r="BD55" i="1"/>
  <c r="BE55" i="1"/>
  <c r="BF55" i="1"/>
  <c r="BG55" i="1"/>
  <c r="BH55" i="1"/>
  <c r="BI55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D57" i="1"/>
  <c r="BE57" i="1"/>
  <c r="BF57" i="1"/>
  <c r="BG57" i="1"/>
  <c r="BH57" i="1"/>
  <c r="BI57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D59" i="1"/>
  <c r="BE59" i="1"/>
  <c r="BF59" i="1"/>
  <c r="BG59" i="1"/>
  <c r="BH59" i="1"/>
  <c r="BI59" i="1"/>
  <c r="BD60" i="1"/>
  <c r="BE60" i="1"/>
  <c r="BF60" i="1"/>
  <c r="BG60" i="1"/>
  <c r="BH60" i="1"/>
  <c r="BI60" i="1"/>
  <c r="BD61" i="1"/>
  <c r="BE61" i="1"/>
  <c r="BF61" i="1"/>
  <c r="BG61" i="1"/>
  <c r="BH61" i="1"/>
  <c r="BI61" i="1"/>
  <c r="BD62" i="1"/>
  <c r="BE62" i="1"/>
  <c r="BF62" i="1"/>
  <c r="BG62" i="1"/>
  <c r="BH62" i="1"/>
  <c r="BI62" i="1"/>
  <c r="BD63" i="1"/>
  <c r="BE63" i="1"/>
  <c r="BF63" i="1"/>
  <c r="BG63" i="1"/>
  <c r="BH63" i="1"/>
  <c r="BI63" i="1"/>
  <c r="BD64" i="1"/>
  <c r="BE64" i="1"/>
  <c r="BF64" i="1"/>
  <c r="BG64" i="1"/>
  <c r="BH64" i="1"/>
  <c r="BI64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D66" i="1"/>
  <c r="BE66" i="1"/>
  <c r="BF66" i="1"/>
  <c r="BG66" i="1"/>
  <c r="BH66" i="1"/>
  <c r="BI66" i="1"/>
  <c r="BD67" i="1"/>
  <c r="BE67" i="1"/>
  <c r="BF67" i="1"/>
  <c r="BG67" i="1"/>
  <c r="BH67" i="1"/>
  <c r="BI67" i="1"/>
  <c r="BD68" i="1"/>
  <c r="BE68" i="1"/>
  <c r="BF68" i="1"/>
  <c r="BG68" i="1"/>
  <c r="BH68" i="1"/>
  <c r="BI68" i="1"/>
  <c r="BD69" i="1"/>
  <c r="BE69" i="1"/>
  <c r="BF69" i="1"/>
  <c r="BG69" i="1"/>
  <c r="BH69" i="1"/>
  <c r="BI69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D71" i="1"/>
  <c r="BE71" i="1"/>
  <c r="BF71" i="1"/>
  <c r="BG71" i="1"/>
  <c r="BH71" i="1"/>
  <c r="BI71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D73" i="1"/>
  <c r="BE73" i="1"/>
  <c r="BF73" i="1"/>
  <c r="BG73" i="1"/>
  <c r="BH73" i="1"/>
  <c r="BI73" i="1"/>
  <c r="BD74" i="1"/>
  <c r="BE74" i="1"/>
  <c r="BF74" i="1"/>
  <c r="BG74" i="1"/>
  <c r="BH74" i="1"/>
  <c r="BI74" i="1"/>
  <c r="BD75" i="1"/>
  <c r="BE75" i="1"/>
  <c r="BF75" i="1"/>
  <c r="BG75" i="1"/>
  <c r="BH75" i="1"/>
  <c r="BI75" i="1"/>
  <c r="BD76" i="1"/>
  <c r="BE76" i="1"/>
  <c r="BF76" i="1"/>
  <c r="BG76" i="1"/>
  <c r="BH76" i="1"/>
  <c r="BI76" i="1"/>
  <c r="BD77" i="1"/>
  <c r="BE77" i="1"/>
  <c r="BF77" i="1"/>
  <c r="BG77" i="1"/>
  <c r="BH77" i="1"/>
  <c r="BI77" i="1"/>
  <c r="BD78" i="1"/>
  <c r="BE78" i="1"/>
  <c r="BF78" i="1"/>
  <c r="BG78" i="1"/>
  <c r="BH78" i="1"/>
  <c r="BI78" i="1"/>
  <c r="BD79" i="1"/>
  <c r="BE79" i="1"/>
  <c r="BF79" i="1"/>
  <c r="BG79" i="1"/>
  <c r="BH79" i="1"/>
  <c r="BI79" i="1"/>
  <c r="BD80" i="1"/>
  <c r="BE80" i="1"/>
  <c r="BF80" i="1"/>
  <c r="BG80" i="1"/>
  <c r="BH80" i="1"/>
  <c r="BI80" i="1"/>
  <c r="BD81" i="1"/>
  <c r="BE81" i="1"/>
  <c r="BF81" i="1"/>
  <c r="BG81" i="1"/>
  <c r="BH81" i="1"/>
  <c r="BI81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D83" i="1"/>
  <c r="BE83" i="1"/>
  <c r="BF83" i="1"/>
  <c r="BG83" i="1"/>
  <c r="BH83" i="1"/>
  <c r="BI83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D85" i="1"/>
  <c r="BE85" i="1"/>
  <c r="BF85" i="1"/>
  <c r="BG85" i="1"/>
  <c r="BH85" i="1"/>
  <c r="BI85" i="1"/>
  <c r="BD86" i="1"/>
  <c r="BE86" i="1"/>
  <c r="BF86" i="1"/>
  <c r="BG86" i="1"/>
  <c r="BH86" i="1"/>
  <c r="BI86" i="1"/>
  <c r="BD87" i="1"/>
  <c r="BE87" i="1"/>
  <c r="BF87" i="1"/>
  <c r="BG87" i="1"/>
  <c r="BH87" i="1"/>
  <c r="BI87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D89" i="1"/>
  <c r="BE89" i="1"/>
  <c r="BF89" i="1"/>
  <c r="BG89" i="1"/>
  <c r="BH89" i="1"/>
  <c r="BI89" i="1"/>
  <c r="BD90" i="1"/>
  <c r="BE90" i="1"/>
  <c r="BF90" i="1"/>
  <c r="BG90" i="1"/>
  <c r="BH90" i="1"/>
  <c r="BI90" i="1"/>
  <c r="BD91" i="1"/>
  <c r="BE91" i="1"/>
  <c r="BF91" i="1"/>
  <c r="BG91" i="1"/>
  <c r="BH91" i="1"/>
  <c r="BI91" i="1"/>
  <c r="BD92" i="1"/>
  <c r="BE92" i="1"/>
  <c r="BF92" i="1"/>
  <c r="BG92" i="1"/>
  <c r="BH92" i="1"/>
  <c r="BI92" i="1"/>
  <c r="BD93" i="1"/>
  <c r="BE93" i="1"/>
  <c r="BF93" i="1"/>
  <c r="BG93" i="1"/>
  <c r="BH93" i="1"/>
  <c r="BI93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D95" i="1"/>
  <c r="BE95" i="1"/>
  <c r="BF95" i="1"/>
  <c r="BG95" i="1"/>
  <c r="BH95" i="1"/>
  <c r="BI95" i="1"/>
  <c r="BD96" i="1"/>
  <c r="BE96" i="1"/>
  <c r="BF96" i="1"/>
  <c r="BG96" i="1"/>
  <c r="BH96" i="1"/>
  <c r="BI96" i="1"/>
  <c r="BD97" i="1"/>
  <c r="BE97" i="1"/>
  <c r="BF97" i="1"/>
  <c r="BG97" i="1"/>
  <c r="BH97" i="1"/>
  <c r="BI97" i="1"/>
  <c r="BD98" i="1"/>
  <c r="BE98" i="1"/>
  <c r="BF98" i="1"/>
  <c r="BG98" i="1"/>
  <c r="BH98" i="1"/>
  <c r="BI98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D100" i="1"/>
  <c r="BE100" i="1"/>
  <c r="BF100" i="1"/>
  <c r="BG100" i="1"/>
  <c r="BH100" i="1"/>
  <c r="BI100" i="1"/>
  <c r="BD101" i="1"/>
  <c r="BE101" i="1"/>
  <c r="BF101" i="1"/>
  <c r="BG101" i="1"/>
  <c r="BH101" i="1"/>
  <c r="BI101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D103" i="1"/>
  <c r="BE103" i="1"/>
  <c r="BF103" i="1"/>
  <c r="BG103" i="1"/>
  <c r="BH103" i="1"/>
  <c r="BI103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D105" i="1"/>
  <c r="BE105" i="1"/>
  <c r="BF105" i="1"/>
  <c r="BG105" i="1"/>
  <c r="BH105" i="1"/>
  <c r="BI105" i="1"/>
  <c r="BD106" i="1"/>
  <c r="BE106" i="1"/>
  <c r="BF106" i="1"/>
  <c r="BG106" i="1"/>
  <c r="BH106" i="1"/>
  <c r="BI106" i="1"/>
  <c r="BD107" i="1"/>
  <c r="BE107" i="1"/>
  <c r="BF107" i="1"/>
  <c r="BG107" i="1"/>
  <c r="BH107" i="1"/>
  <c r="BI107" i="1"/>
  <c r="BD108" i="1"/>
  <c r="BE108" i="1"/>
  <c r="BF108" i="1"/>
  <c r="BG108" i="1"/>
  <c r="BH108" i="1"/>
  <c r="BI108" i="1"/>
  <c r="BD109" i="1"/>
  <c r="BE109" i="1"/>
  <c r="BF109" i="1"/>
  <c r="BG109" i="1"/>
  <c r="BH109" i="1"/>
  <c r="BI109" i="1"/>
  <c r="BD110" i="1"/>
  <c r="BE110" i="1"/>
  <c r="BF110" i="1"/>
  <c r="BG110" i="1"/>
  <c r="BH110" i="1"/>
  <c r="BI110" i="1"/>
  <c r="BD111" i="1"/>
  <c r="BE111" i="1"/>
  <c r="BF111" i="1"/>
  <c r="BG111" i="1"/>
  <c r="BH111" i="1"/>
  <c r="BI111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D113" i="1"/>
  <c r="BE113" i="1"/>
  <c r="BF113" i="1"/>
  <c r="BG113" i="1"/>
  <c r="BH113" i="1"/>
  <c r="BI113" i="1"/>
  <c r="BD114" i="1"/>
  <c r="BE114" i="1"/>
  <c r="BF114" i="1"/>
  <c r="BG114" i="1"/>
  <c r="BH114" i="1"/>
  <c r="BI114" i="1"/>
  <c r="BD115" i="1"/>
  <c r="BE115" i="1"/>
  <c r="BF115" i="1"/>
  <c r="BG115" i="1"/>
  <c r="BH115" i="1"/>
  <c r="BI115" i="1"/>
  <c r="BD116" i="1"/>
  <c r="BE116" i="1"/>
  <c r="BF116" i="1"/>
  <c r="BG116" i="1"/>
  <c r="BH116" i="1"/>
  <c r="BI116" i="1"/>
  <c r="BD117" i="1"/>
  <c r="BE117" i="1"/>
  <c r="BF117" i="1"/>
  <c r="BG117" i="1"/>
  <c r="BH117" i="1"/>
  <c r="BI117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D119" i="1"/>
  <c r="BE119" i="1"/>
  <c r="BF119" i="1"/>
  <c r="BG119" i="1"/>
  <c r="BH119" i="1"/>
  <c r="BI119" i="1"/>
  <c r="BD120" i="1"/>
  <c r="BE120" i="1"/>
  <c r="BF120" i="1"/>
  <c r="BG120" i="1"/>
  <c r="BH120" i="1"/>
  <c r="BI120" i="1"/>
  <c r="BD121" i="1"/>
  <c r="BE121" i="1"/>
  <c r="BF121" i="1"/>
  <c r="BG121" i="1"/>
  <c r="BH121" i="1"/>
  <c r="BI121" i="1"/>
  <c r="BD122" i="1"/>
  <c r="BE122" i="1"/>
  <c r="BF122" i="1"/>
  <c r="BG122" i="1"/>
  <c r="BH122" i="1"/>
  <c r="BI122" i="1"/>
  <c r="BD123" i="1"/>
  <c r="BE123" i="1"/>
  <c r="BF123" i="1"/>
  <c r="BG123" i="1"/>
  <c r="BH123" i="1"/>
  <c r="BI123" i="1"/>
  <c r="BD124" i="1"/>
  <c r="BE124" i="1"/>
  <c r="BF124" i="1"/>
  <c r="BG124" i="1"/>
  <c r="BH124" i="1"/>
  <c r="BI124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D126" i="1"/>
  <c r="BE126" i="1"/>
  <c r="BF126" i="1"/>
  <c r="BG126" i="1"/>
  <c r="BH126" i="1"/>
  <c r="BI126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D128" i="1"/>
  <c r="BE128" i="1"/>
  <c r="BF128" i="1"/>
  <c r="BG128" i="1"/>
  <c r="BH128" i="1"/>
  <c r="BI128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D130" i="1"/>
  <c r="BE130" i="1"/>
  <c r="BF130" i="1"/>
  <c r="BG130" i="1"/>
  <c r="BH130" i="1"/>
  <c r="BI130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D132" i="1"/>
  <c r="BE132" i="1"/>
  <c r="BF132" i="1"/>
  <c r="BG132" i="1"/>
  <c r="BH132" i="1"/>
  <c r="BI132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D134" i="1"/>
  <c r="BE134" i="1"/>
  <c r="BF134" i="1"/>
  <c r="BG134" i="1"/>
  <c r="BH134" i="1"/>
  <c r="BI134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D136" i="1"/>
  <c r="BE136" i="1"/>
  <c r="BF136" i="1"/>
  <c r="BG136" i="1"/>
  <c r="BH136" i="1"/>
  <c r="BI136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D138" i="1"/>
  <c r="BE138" i="1"/>
  <c r="BF138" i="1"/>
  <c r="BG138" i="1"/>
  <c r="BH138" i="1"/>
  <c r="BI138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D140" i="1"/>
  <c r="BE140" i="1"/>
  <c r="BF140" i="1"/>
  <c r="BG140" i="1"/>
  <c r="BH140" i="1"/>
  <c r="BI140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D142" i="1"/>
  <c r="BE142" i="1"/>
  <c r="BF142" i="1"/>
  <c r="BG142" i="1"/>
  <c r="BH142" i="1"/>
  <c r="BI142" i="1"/>
  <c r="BD143" i="1"/>
  <c r="BE143" i="1"/>
  <c r="BF143" i="1"/>
  <c r="BG143" i="1"/>
  <c r="BH143" i="1"/>
  <c r="BI143" i="1"/>
  <c r="BD144" i="1"/>
  <c r="BE144" i="1"/>
  <c r="BF144" i="1"/>
  <c r="BG144" i="1"/>
  <c r="BH144" i="1"/>
  <c r="BI144" i="1"/>
  <c r="BD145" i="1"/>
  <c r="BE145" i="1"/>
  <c r="BF145" i="1"/>
  <c r="BG145" i="1"/>
  <c r="BH145" i="1"/>
  <c r="BI145" i="1"/>
  <c r="BD146" i="1"/>
  <c r="BE146" i="1"/>
  <c r="BF146" i="1"/>
  <c r="BG146" i="1"/>
  <c r="BH146" i="1"/>
  <c r="BI146" i="1"/>
  <c r="BD147" i="1"/>
  <c r="BE147" i="1"/>
  <c r="BF147" i="1"/>
  <c r="BG147" i="1"/>
  <c r="BH147" i="1"/>
  <c r="BI147" i="1"/>
  <c r="BD148" i="1"/>
  <c r="BE148" i="1"/>
  <c r="BF148" i="1"/>
  <c r="BG148" i="1"/>
  <c r="BH148" i="1"/>
  <c r="BI148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D150" i="1"/>
  <c r="BE150" i="1"/>
  <c r="BF150" i="1"/>
  <c r="BG150" i="1"/>
  <c r="BH150" i="1"/>
  <c r="BI150" i="1"/>
  <c r="BI11" i="1"/>
  <c r="BH11" i="1"/>
  <c r="BG11" i="1"/>
  <c r="BF11" i="1"/>
  <c r="BE11" i="1"/>
  <c r="BD11" i="1"/>
  <c r="L12" i="1"/>
  <c r="M12" i="1"/>
  <c r="N12" i="1"/>
  <c r="O12" i="1"/>
  <c r="P12" i="1"/>
  <c r="Q12" i="1"/>
  <c r="R12" i="1"/>
  <c r="S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V12" i="1"/>
  <c r="AW12" i="1"/>
  <c r="L13" i="1"/>
  <c r="M13" i="1"/>
  <c r="N13" i="1"/>
  <c r="O13" i="1"/>
  <c r="P13" i="1"/>
  <c r="Q13" i="1"/>
  <c r="R13" i="1"/>
  <c r="S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V13" i="1"/>
  <c r="AW13" i="1"/>
  <c r="L14" i="1"/>
  <c r="M14" i="1"/>
  <c r="N14" i="1"/>
  <c r="O14" i="1"/>
  <c r="P14" i="1"/>
  <c r="Q14" i="1"/>
  <c r="R14" i="1"/>
  <c r="S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V14" i="1"/>
  <c r="AW14" i="1"/>
  <c r="L15" i="1"/>
  <c r="M15" i="1"/>
  <c r="N15" i="1"/>
  <c r="O15" i="1"/>
  <c r="P15" i="1"/>
  <c r="Q15" i="1"/>
  <c r="R15" i="1"/>
  <c r="S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V15" i="1"/>
  <c r="AW15" i="1"/>
  <c r="L16" i="1"/>
  <c r="M16" i="1"/>
  <c r="N16" i="1"/>
  <c r="O16" i="1"/>
  <c r="P16" i="1"/>
  <c r="Q16" i="1"/>
  <c r="R16" i="1"/>
  <c r="S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V16" i="1"/>
  <c r="AW16" i="1"/>
  <c r="L17" i="1"/>
  <c r="M17" i="1"/>
  <c r="N17" i="1"/>
  <c r="O17" i="1"/>
  <c r="P17" i="1"/>
  <c r="Q17" i="1"/>
  <c r="R17" i="1"/>
  <c r="S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V17" i="1"/>
  <c r="AW17" i="1"/>
  <c r="L18" i="1"/>
  <c r="M18" i="1"/>
  <c r="N18" i="1"/>
  <c r="O18" i="1"/>
  <c r="P18" i="1"/>
  <c r="Q18" i="1"/>
  <c r="R18" i="1"/>
  <c r="S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V18" i="1"/>
  <c r="AW18" i="1"/>
  <c r="L19" i="1"/>
  <c r="M19" i="1"/>
  <c r="N19" i="1"/>
  <c r="O19" i="1"/>
  <c r="P19" i="1"/>
  <c r="Q19" i="1"/>
  <c r="R19" i="1"/>
  <c r="S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V19" i="1"/>
  <c r="AW19" i="1"/>
  <c r="L20" i="1"/>
  <c r="M20" i="1"/>
  <c r="N20" i="1"/>
  <c r="O20" i="1"/>
  <c r="P20" i="1"/>
  <c r="Q20" i="1"/>
  <c r="R20" i="1"/>
  <c r="S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V20" i="1"/>
  <c r="AW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R22" i="1"/>
  <c r="S22" i="1"/>
  <c r="V22" i="1"/>
  <c r="W22" i="1"/>
  <c r="X22" i="1"/>
  <c r="Y22" i="1"/>
  <c r="Z22" i="1"/>
  <c r="AB22" i="1"/>
  <c r="AC22" i="1"/>
  <c r="AD22" i="1"/>
  <c r="AE22" i="1"/>
  <c r="AF22" i="1"/>
  <c r="AG22" i="1"/>
  <c r="AH22" i="1"/>
  <c r="AI22" i="1"/>
  <c r="AJ22" i="1"/>
  <c r="AN22" i="1"/>
  <c r="AO22" i="1"/>
  <c r="AR22" i="1"/>
  <c r="AS22" i="1"/>
  <c r="AV22" i="1"/>
  <c r="AW22" i="1"/>
  <c r="L23" i="1"/>
  <c r="M23" i="1"/>
  <c r="N23" i="1"/>
  <c r="O23" i="1"/>
  <c r="P23" i="1"/>
  <c r="Q23" i="1"/>
  <c r="R23" i="1"/>
  <c r="S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V23" i="1"/>
  <c r="AW23" i="1"/>
  <c r="L24" i="1"/>
  <c r="M24" i="1"/>
  <c r="N24" i="1"/>
  <c r="O24" i="1"/>
  <c r="P24" i="1"/>
  <c r="Q24" i="1"/>
  <c r="R24" i="1"/>
  <c r="S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V24" i="1"/>
  <c r="AW24" i="1"/>
  <c r="L25" i="1"/>
  <c r="M25" i="1"/>
  <c r="N25" i="1"/>
  <c r="O25" i="1"/>
  <c r="P25" i="1"/>
  <c r="Q25" i="1"/>
  <c r="R25" i="1"/>
  <c r="S25" i="1"/>
  <c r="V25" i="1"/>
  <c r="W25" i="1"/>
  <c r="X25" i="1"/>
  <c r="Y25" i="1"/>
  <c r="Z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V25" i="1"/>
  <c r="AW25" i="1"/>
  <c r="L26" i="1"/>
  <c r="M26" i="1"/>
  <c r="R26" i="1"/>
  <c r="S26" i="1"/>
  <c r="V26" i="1"/>
  <c r="W26" i="1"/>
  <c r="X26" i="1"/>
  <c r="Y26" i="1"/>
  <c r="Z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V26" i="1"/>
  <c r="AW26" i="1"/>
  <c r="L27" i="1"/>
  <c r="M27" i="1"/>
  <c r="N27" i="1"/>
  <c r="O27" i="1"/>
  <c r="P27" i="1"/>
  <c r="Q27" i="1"/>
  <c r="S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V27" i="1"/>
  <c r="AW27" i="1"/>
  <c r="L28" i="1"/>
  <c r="M28" i="1"/>
  <c r="N28" i="1"/>
  <c r="O28" i="1"/>
  <c r="P28" i="1"/>
  <c r="Q28" i="1"/>
  <c r="R28" i="1"/>
  <c r="S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V28" i="1"/>
  <c r="AW28" i="1"/>
  <c r="L29" i="1"/>
  <c r="M29" i="1"/>
  <c r="N29" i="1"/>
  <c r="O29" i="1"/>
  <c r="P29" i="1"/>
  <c r="Q29" i="1"/>
  <c r="R29" i="1"/>
  <c r="S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V29" i="1"/>
  <c r="AW29" i="1"/>
  <c r="L30" i="1"/>
  <c r="M30" i="1"/>
  <c r="N30" i="1"/>
  <c r="O30" i="1"/>
  <c r="P30" i="1"/>
  <c r="Q30" i="1"/>
  <c r="R30" i="1"/>
  <c r="S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V30" i="1"/>
  <c r="AW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L32" i="1"/>
  <c r="M32" i="1"/>
  <c r="N32" i="1"/>
  <c r="O32" i="1"/>
  <c r="P32" i="1"/>
  <c r="Q32" i="1"/>
  <c r="R32" i="1"/>
  <c r="S32" i="1"/>
  <c r="V32" i="1"/>
  <c r="W32" i="1"/>
  <c r="X32" i="1"/>
  <c r="Y32" i="1"/>
  <c r="Z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V32" i="1"/>
  <c r="AW32" i="1"/>
  <c r="L33" i="1"/>
  <c r="M33" i="1"/>
  <c r="N33" i="1"/>
  <c r="O33" i="1"/>
  <c r="P33" i="1"/>
  <c r="Q33" i="1"/>
  <c r="R33" i="1"/>
  <c r="S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V33" i="1"/>
  <c r="AW33" i="1"/>
  <c r="L34" i="1"/>
  <c r="M34" i="1"/>
  <c r="N34" i="1"/>
  <c r="O34" i="1"/>
  <c r="P34" i="1"/>
  <c r="Q34" i="1"/>
  <c r="R34" i="1"/>
  <c r="S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V34" i="1"/>
  <c r="AW34" i="1"/>
  <c r="L35" i="1"/>
  <c r="M35" i="1"/>
  <c r="N35" i="1"/>
  <c r="O35" i="1"/>
  <c r="P35" i="1"/>
  <c r="Q35" i="1"/>
  <c r="R35" i="1"/>
  <c r="S35" i="1"/>
  <c r="V35" i="1"/>
  <c r="W35" i="1"/>
  <c r="X35" i="1"/>
  <c r="Y35" i="1"/>
  <c r="Z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V35" i="1"/>
  <c r="AW35" i="1"/>
  <c r="L36" i="1"/>
  <c r="M36" i="1"/>
  <c r="N36" i="1"/>
  <c r="O36" i="1"/>
  <c r="P36" i="1"/>
  <c r="Q36" i="1"/>
  <c r="R36" i="1"/>
  <c r="S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V36" i="1"/>
  <c r="AW36" i="1"/>
  <c r="L37" i="1"/>
  <c r="M37" i="1"/>
  <c r="N37" i="1"/>
  <c r="O37" i="1"/>
  <c r="P37" i="1"/>
  <c r="Q37" i="1"/>
  <c r="R37" i="1"/>
  <c r="S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V37" i="1"/>
  <c r="AW37" i="1"/>
  <c r="L38" i="1"/>
  <c r="M38" i="1"/>
  <c r="N38" i="1"/>
  <c r="O38" i="1"/>
  <c r="P38" i="1"/>
  <c r="Q38" i="1"/>
  <c r="R38" i="1"/>
  <c r="S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V38" i="1"/>
  <c r="AW38" i="1"/>
  <c r="L39" i="1"/>
  <c r="M39" i="1"/>
  <c r="N39" i="1"/>
  <c r="O39" i="1"/>
  <c r="P39" i="1"/>
  <c r="Q39" i="1"/>
  <c r="R39" i="1"/>
  <c r="S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V39" i="1"/>
  <c r="AW39" i="1"/>
  <c r="L40" i="1"/>
  <c r="M40" i="1"/>
  <c r="N40" i="1"/>
  <c r="O40" i="1"/>
  <c r="P40" i="1"/>
  <c r="Q40" i="1"/>
  <c r="R40" i="1"/>
  <c r="S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V40" i="1"/>
  <c r="AW40" i="1"/>
  <c r="L41" i="1"/>
  <c r="M41" i="1"/>
  <c r="N41" i="1"/>
  <c r="O41" i="1"/>
  <c r="P41" i="1"/>
  <c r="Q41" i="1"/>
  <c r="R41" i="1"/>
  <c r="S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V41" i="1"/>
  <c r="AW41" i="1"/>
  <c r="L42" i="1"/>
  <c r="M42" i="1"/>
  <c r="N42" i="1"/>
  <c r="O42" i="1"/>
  <c r="P42" i="1"/>
  <c r="Q42" i="1"/>
  <c r="R42" i="1"/>
  <c r="S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V42" i="1"/>
  <c r="AW42" i="1"/>
  <c r="L43" i="1"/>
  <c r="M43" i="1"/>
  <c r="N43" i="1"/>
  <c r="O43" i="1"/>
  <c r="P43" i="1"/>
  <c r="Q43" i="1"/>
  <c r="R43" i="1"/>
  <c r="S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V43" i="1"/>
  <c r="AW43" i="1"/>
  <c r="L44" i="1"/>
  <c r="M44" i="1"/>
  <c r="N44" i="1"/>
  <c r="O44" i="1"/>
  <c r="P44" i="1"/>
  <c r="Q44" i="1"/>
  <c r="R44" i="1"/>
  <c r="S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V44" i="1"/>
  <c r="AW44" i="1"/>
  <c r="L45" i="1"/>
  <c r="M45" i="1"/>
  <c r="N45" i="1"/>
  <c r="O45" i="1"/>
  <c r="P45" i="1"/>
  <c r="Q45" i="1"/>
  <c r="R45" i="1"/>
  <c r="S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V45" i="1"/>
  <c r="AW45" i="1"/>
  <c r="L46" i="1"/>
  <c r="M46" i="1"/>
  <c r="N46" i="1"/>
  <c r="O46" i="1"/>
  <c r="P46" i="1"/>
  <c r="Q46" i="1"/>
  <c r="R46" i="1"/>
  <c r="S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V46" i="1"/>
  <c r="AW46" i="1"/>
  <c r="L47" i="1"/>
  <c r="M47" i="1"/>
  <c r="N47" i="1"/>
  <c r="O47" i="1"/>
  <c r="P47" i="1"/>
  <c r="Q47" i="1"/>
  <c r="R47" i="1"/>
  <c r="S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V47" i="1"/>
  <c r="AW47" i="1"/>
  <c r="L48" i="1"/>
  <c r="M48" i="1"/>
  <c r="N48" i="1"/>
  <c r="O48" i="1"/>
  <c r="P48" i="1"/>
  <c r="Q48" i="1"/>
  <c r="R48" i="1"/>
  <c r="S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V48" i="1"/>
  <c r="AW48" i="1"/>
  <c r="L49" i="1"/>
  <c r="M49" i="1"/>
  <c r="N49" i="1"/>
  <c r="O49" i="1"/>
  <c r="P49" i="1"/>
  <c r="Q49" i="1"/>
  <c r="R49" i="1"/>
  <c r="S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V49" i="1"/>
  <c r="AW49" i="1"/>
  <c r="L50" i="1"/>
  <c r="M50" i="1"/>
  <c r="N50" i="1"/>
  <c r="O50" i="1"/>
  <c r="P50" i="1"/>
  <c r="Q50" i="1"/>
  <c r="R50" i="1"/>
  <c r="S50" i="1"/>
  <c r="V50" i="1"/>
  <c r="W50" i="1"/>
  <c r="X50" i="1"/>
  <c r="Y50" i="1"/>
  <c r="Z50" i="1"/>
  <c r="AA50" i="1"/>
  <c r="AB50" i="1"/>
  <c r="AC50" i="1"/>
  <c r="AD50" i="1"/>
  <c r="AE50" i="1"/>
  <c r="AF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V50" i="1"/>
  <c r="AW50" i="1"/>
  <c r="L51" i="1"/>
  <c r="M51" i="1"/>
  <c r="N51" i="1"/>
  <c r="O51" i="1"/>
  <c r="P51" i="1"/>
  <c r="Q51" i="1"/>
  <c r="R51" i="1"/>
  <c r="S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V51" i="1"/>
  <c r="AW51" i="1"/>
  <c r="L52" i="1"/>
  <c r="M52" i="1"/>
  <c r="N52" i="1"/>
  <c r="O52" i="1"/>
  <c r="P52" i="1"/>
  <c r="Q52" i="1"/>
  <c r="R52" i="1"/>
  <c r="S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V52" i="1"/>
  <c r="AW52" i="1"/>
  <c r="L53" i="1"/>
  <c r="M53" i="1"/>
  <c r="N53" i="1"/>
  <c r="O53" i="1"/>
  <c r="P53" i="1"/>
  <c r="Q53" i="1"/>
  <c r="R53" i="1"/>
  <c r="S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V53" i="1"/>
  <c r="AW53" i="1"/>
  <c r="L54" i="1"/>
  <c r="M54" i="1"/>
  <c r="N54" i="1"/>
  <c r="O54" i="1"/>
  <c r="P54" i="1"/>
  <c r="Q54" i="1"/>
  <c r="R54" i="1"/>
  <c r="S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V54" i="1"/>
  <c r="AW54" i="1"/>
  <c r="L55" i="1"/>
  <c r="M55" i="1"/>
  <c r="N55" i="1"/>
  <c r="O55" i="1"/>
  <c r="P55" i="1"/>
  <c r="Q55" i="1"/>
  <c r="R55" i="1"/>
  <c r="S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V55" i="1"/>
  <c r="AW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L57" i="1"/>
  <c r="M57" i="1"/>
  <c r="R57" i="1"/>
  <c r="S57" i="1"/>
  <c r="V57" i="1"/>
  <c r="W57" i="1"/>
  <c r="X57" i="1"/>
  <c r="Y57" i="1"/>
  <c r="Z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V57" i="1"/>
  <c r="AW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L59" i="1"/>
  <c r="M59" i="1"/>
  <c r="N59" i="1"/>
  <c r="O59" i="1"/>
  <c r="P59" i="1"/>
  <c r="Q59" i="1"/>
  <c r="R59" i="1"/>
  <c r="S59" i="1"/>
  <c r="V59" i="1"/>
  <c r="W59" i="1"/>
  <c r="X59" i="1"/>
  <c r="Y59" i="1"/>
  <c r="Z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V59" i="1"/>
  <c r="AW59" i="1"/>
  <c r="L60" i="1"/>
  <c r="M60" i="1"/>
  <c r="N60" i="1"/>
  <c r="O60" i="1"/>
  <c r="P60" i="1"/>
  <c r="Q60" i="1"/>
  <c r="R60" i="1"/>
  <c r="S60" i="1"/>
  <c r="V60" i="1"/>
  <c r="W60" i="1"/>
  <c r="X60" i="1"/>
  <c r="Y60" i="1"/>
  <c r="Z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V60" i="1"/>
  <c r="AW60" i="1"/>
  <c r="L61" i="1"/>
  <c r="M61" i="1"/>
  <c r="N61" i="1"/>
  <c r="O61" i="1"/>
  <c r="P61" i="1"/>
  <c r="Q61" i="1"/>
  <c r="R61" i="1"/>
  <c r="S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V61" i="1"/>
  <c r="AW61" i="1"/>
  <c r="L62" i="1"/>
  <c r="M62" i="1"/>
  <c r="N62" i="1"/>
  <c r="O62" i="1"/>
  <c r="P62" i="1"/>
  <c r="Q62" i="1"/>
  <c r="R62" i="1"/>
  <c r="S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V62" i="1"/>
  <c r="AW62" i="1"/>
  <c r="L63" i="1"/>
  <c r="M63" i="1"/>
  <c r="N63" i="1"/>
  <c r="O63" i="1"/>
  <c r="P63" i="1"/>
  <c r="Q63" i="1"/>
  <c r="R63" i="1"/>
  <c r="S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V63" i="1"/>
  <c r="AW63" i="1"/>
  <c r="L64" i="1"/>
  <c r="M64" i="1"/>
  <c r="N64" i="1"/>
  <c r="O64" i="1"/>
  <c r="P64" i="1"/>
  <c r="Q64" i="1"/>
  <c r="R64" i="1"/>
  <c r="S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V64" i="1"/>
  <c r="AW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L66" i="1"/>
  <c r="M66" i="1"/>
  <c r="N66" i="1"/>
  <c r="O66" i="1"/>
  <c r="P66" i="1"/>
  <c r="Q66" i="1"/>
  <c r="R66" i="1"/>
  <c r="S66" i="1"/>
  <c r="V66" i="1"/>
  <c r="W66" i="1"/>
  <c r="X66" i="1"/>
  <c r="Y66" i="1"/>
  <c r="Z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V66" i="1"/>
  <c r="AW66" i="1"/>
  <c r="L67" i="1"/>
  <c r="M67" i="1"/>
  <c r="N67" i="1"/>
  <c r="O67" i="1"/>
  <c r="P67" i="1"/>
  <c r="Q67" i="1"/>
  <c r="R67" i="1"/>
  <c r="S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V67" i="1"/>
  <c r="AW67" i="1"/>
  <c r="L68" i="1"/>
  <c r="M68" i="1"/>
  <c r="N68" i="1"/>
  <c r="O68" i="1"/>
  <c r="P68" i="1"/>
  <c r="Q68" i="1"/>
  <c r="R68" i="1"/>
  <c r="S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V68" i="1"/>
  <c r="AW68" i="1"/>
  <c r="L69" i="1"/>
  <c r="M69" i="1"/>
  <c r="N69" i="1"/>
  <c r="O69" i="1"/>
  <c r="P69" i="1"/>
  <c r="Q69" i="1"/>
  <c r="R69" i="1"/>
  <c r="S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V69" i="1"/>
  <c r="AW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L71" i="1"/>
  <c r="M71" i="1"/>
  <c r="N71" i="1"/>
  <c r="O71" i="1"/>
  <c r="P71" i="1"/>
  <c r="Q71" i="1"/>
  <c r="R71" i="1"/>
  <c r="S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V71" i="1"/>
  <c r="AW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L73" i="1"/>
  <c r="M73" i="1"/>
  <c r="N73" i="1"/>
  <c r="O73" i="1"/>
  <c r="P73" i="1"/>
  <c r="Q73" i="1"/>
  <c r="R73" i="1"/>
  <c r="S73" i="1"/>
  <c r="V73" i="1"/>
  <c r="W73" i="1"/>
  <c r="X73" i="1"/>
  <c r="Y73" i="1"/>
  <c r="Z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V73" i="1"/>
  <c r="AW73" i="1"/>
  <c r="L74" i="1"/>
  <c r="M74" i="1"/>
  <c r="N74" i="1"/>
  <c r="O74" i="1"/>
  <c r="P74" i="1"/>
  <c r="Q74" i="1"/>
  <c r="R74" i="1"/>
  <c r="S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V74" i="1"/>
  <c r="AW74" i="1"/>
  <c r="L75" i="1"/>
  <c r="M75" i="1"/>
  <c r="N75" i="1"/>
  <c r="O75" i="1"/>
  <c r="P75" i="1"/>
  <c r="Q75" i="1"/>
  <c r="R75" i="1"/>
  <c r="S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V75" i="1"/>
  <c r="AW75" i="1"/>
  <c r="L76" i="1"/>
  <c r="M76" i="1"/>
  <c r="N76" i="1"/>
  <c r="O76" i="1"/>
  <c r="P76" i="1"/>
  <c r="Q76" i="1"/>
  <c r="R76" i="1"/>
  <c r="S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V76" i="1"/>
  <c r="AW76" i="1"/>
  <c r="L77" i="1"/>
  <c r="M77" i="1"/>
  <c r="N77" i="1"/>
  <c r="O77" i="1"/>
  <c r="P77" i="1"/>
  <c r="Q77" i="1"/>
  <c r="R77" i="1"/>
  <c r="S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V77" i="1"/>
  <c r="AW77" i="1"/>
  <c r="L78" i="1"/>
  <c r="M78" i="1"/>
  <c r="N78" i="1"/>
  <c r="O78" i="1"/>
  <c r="P78" i="1"/>
  <c r="Q78" i="1"/>
  <c r="R78" i="1"/>
  <c r="S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V78" i="1"/>
  <c r="AW78" i="1"/>
  <c r="L79" i="1"/>
  <c r="M79" i="1"/>
  <c r="R79" i="1"/>
  <c r="S79" i="1"/>
  <c r="V79" i="1"/>
  <c r="W79" i="1"/>
  <c r="X79" i="1"/>
  <c r="Y79" i="1"/>
  <c r="Z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V79" i="1"/>
  <c r="AW79" i="1"/>
  <c r="L80" i="1"/>
  <c r="M80" i="1"/>
  <c r="N80" i="1"/>
  <c r="O80" i="1"/>
  <c r="P80" i="1"/>
  <c r="Q80" i="1"/>
  <c r="R80" i="1"/>
  <c r="S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V80" i="1"/>
  <c r="AW80" i="1"/>
  <c r="L81" i="1"/>
  <c r="M81" i="1"/>
  <c r="N81" i="1"/>
  <c r="O81" i="1"/>
  <c r="P81" i="1"/>
  <c r="Q81" i="1"/>
  <c r="R81" i="1"/>
  <c r="S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V81" i="1"/>
  <c r="AW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L83" i="1"/>
  <c r="M83" i="1"/>
  <c r="N83" i="1"/>
  <c r="O83" i="1"/>
  <c r="P83" i="1"/>
  <c r="Q83" i="1"/>
  <c r="R83" i="1"/>
  <c r="S83" i="1"/>
  <c r="V83" i="1"/>
  <c r="W83" i="1"/>
  <c r="X83" i="1"/>
  <c r="Y83" i="1"/>
  <c r="Z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V83" i="1"/>
  <c r="AW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L85" i="1"/>
  <c r="M85" i="1"/>
  <c r="R85" i="1"/>
  <c r="S85" i="1"/>
  <c r="V85" i="1"/>
  <c r="W85" i="1"/>
  <c r="X85" i="1"/>
  <c r="Y85" i="1"/>
  <c r="Z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V85" i="1"/>
  <c r="AW85" i="1"/>
  <c r="L86" i="1"/>
  <c r="M86" i="1"/>
  <c r="N86" i="1"/>
  <c r="O86" i="1"/>
  <c r="P86" i="1"/>
  <c r="Q86" i="1"/>
  <c r="R86" i="1"/>
  <c r="S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V86" i="1"/>
  <c r="AW86" i="1"/>
  <c r="L87" i="1"/>
  <c r="M87" i="1"/>
  <c r="N87" i="1"/>
  <c r="O87" i="1"/>
  <c r="P87" i="1"/>
  <c r="Q87" i="1"/>
  <c r="R87" i="1"/>
  <c r="S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V87" i="1"/>
  <c r="AW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L89" i="1"/>
  <c r="M89" i="1"/>
  <c r="N89" i="1"/>
  <c r="O89" i="1"/>
  <c r="P89" i="1"/>
  <c r="Q89" i="1"/>
  <c r="R89" i="1"/>
  <c r="S89" i="1"/>
  <c r="V89" i="1"/>
  <c r="W89" i="1"/>
  <c r="X89" i="1"/>
  <c r="Y89" i="1"/>
  <c r="Z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V89" i="1"/>
  <c r="AW89" i="1"/>
  <c r="L90" i="1"/>
  <c r="M90" i="1"/>
  <c r="N90" i="1"/>
  <c r="O90" i="1"/>
  <c r="P90" i="1"/>
  <c r="Q90" i="1"/>
  <c r="R90" i="1"/>
  <c r="S90" i="1"/>
  <c r="V90" i="1"/>
  <c r="W90" i="1"/>
  <c r="X90" i="1"/>
  <c r="Y90" i="1"/>
  <c r="Z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V90" i="1"/>
  <c r="AW90" i="1"/>
  <c r="M91" i="1"/>
  <c r="N91" i="1"/>
  <c r="O91" i="1"/>
  <c r="Q91" i="1"/>
  <c r="S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V91" i="1"/>
  <c r="AW91" i="1"/>
  <c r="L92" i="1"/>
  <c r="M92" i="1"/>
  <c r="N92" i="1"/>
  <c r="O92" i="1"/>
  <c r="P92" i="1"/>
  <c r="Q92" i="1"/>
  <c r="R92" i="1"/>
  <c r="S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V92" i="1"/>
  <c r="AW92" i="1"/>
  <c r="L93" i="1"/>
  <c r="M93" i="1"/>
  <c r="N93" i="1"/>
  <c r="O93" i="1"/>
  <c r="P93" i="1"/>
  <c r="Q93" i="1"/>
  <c r="R93" i="1"/>
  <c r="S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V93" i="1"/>
  <c r="AW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L95" i="1"/>
  <c r="M95" i="1"/>
  <c r="N95" i="1"/>
  <c r="O95" i="1"/>
  <c r="P95" i="1"/>
  <c r="Q95" i="1"/>
  <c r="R95" i="1"/>
  <c r="S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V95" i="1"/>
  <c r="AW95" i="1"/>
  <c r="L96" i="1"/>
  <c r="M96" i="1"/>
  <c r="N96" i="1"/>
  <c r="O96" i="1"/>
  <c r="P96" i="1"/>
  <c r="Q96" i="1"/>
  <c r="R96" i="1"/>
  <c r="S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V96" i="1"/>
  <c r="AW96" i="1"/>
  <c r="L97" i="1"/>
  <c r="M97" i="1"/>
  <c r="N97" i="1"/>
  <c r="O97" i="1"/>
  <c r="P97" i="1"/>
  <c r="Q97" i="1"/>
  <c r="R97" i="1"/>
  <c r="S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V97" i="1"/>
  <c r="AW97" i="1"/>
  <c r="L98" i="1"/>
  <c r="M98" i="1"/>
  <c r="N98" i="1"/>
  <c r="O98" i="1"/>
  <c r="P98" i="1"/>
  <c r="Q98" i="1"/>
  <c r="R98" i="1"/>
  <c r="S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V98" i="1"/>
  <c r="AW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L100" i="1"/>
  <c r="M100" i="1"/>
  <c r="R100" i="1"/>
  <c r="S100" i="1"/>
  <c r="V100" i="1"/>
  <c r="W100" i="1"/>
  <c r="X100" i="1"/>
  <c r="Y100" i="1"/>
  <c r="Z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V100" i="1"/>
  <c r="AW100" i="1"/>
  <c r="L101" i="1"/>
  <c r="M101" i="1"/>
  <c r="N101" i="1"/>
  <c r="O101" i="1"/>
  <c r="P101" i="1"/>
  <c r="Q101" i="1"/>
  <c r="R101" i="1"/>
  <c r="S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V101" i="1"/>
  <c r="AW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L103" i="1"/>
  <c r="M103" i="1"/>
  <c r="R103" i="1"/>
  <c r="S103" i="1"/>
  <c r="V103" i="1"/>
  <c r="W103" i="1"/>
  <c r="X103" i="1"/>
  <c r="Y103" i="1"/>
  <c r="Z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V103" i="1"/>
  <c r="AW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L105" i="1"/>
  <c r="M105" i="1"/>
  <c r="N105" i="1"/>
  <c r="O105" i="1"/>
  <c r="P105" i="1"/>
  <c r="Q105" i="1"/>
  <c r="R105" i="1"/>
  <c r="S105" i="1"/>
  <c r="V105" i="1"/>
  <c r="W105" i="1"/>
  <c r="X105" i="1"/>
  <c r="Y105" i="1"/>
  <c r="Z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V105" i="1"/>
  <c r="AW105" i="1"/>
  <c r="L106" i="1"/>
  <c r="M106" i="1"/>
  <c r="N106" i="1"/>
  <c r="O106" i="1"/>
  <c r="P106" i="1"/>
  <c r="Q106" i="1"/>
  <c r="S106" i="1"/>
  <c r="V106" i="1"/>
  <c r="W106" i="1"/>
  <c r="X106" i="1"/>
  <c r="Y106" i="1"/>
  <c r="Z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V106" i="1"/>
  <c r="AW106" i="1"/>
  <c r="L107" i="1"/>
  <c r="M107" i="1"/>
  <c r="R107" i="1"/>
  <c r="S107" i="1"/>
  <c r="V107" i="1"/>
  <c r="W107" i="1"/>
  <c r="X107" i="1"/>
  <c r="Y107" i="1"/>
  <c r="Z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V107" i="1"/>
  <c r="AW107" i="1"/>
  <c r="L108" i="1"/>
  <c r="M108" i="1"/>
  <c r="N108" i="1"/>
  <c r="O108" i="1"/>
  <c r="P108" i="1"/>
  <c r="Q108" i="1"/>
  <c r="R108" i="1"/>
  <c r="S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V108" i="1"/>
  <c r="AW108" i="1"/>
  <c r="L109" i="1"/>
  <c r="M109" i="1"/>
  <c r="N109" i="1"/>
  <c r="O109" i="1"/>
  <c r="P109" i="1"/>
  <c r="Q109" i="1"/>
  <c r="R109" i="1"/>
  <c r="S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V109" i="1"/>
  <c r="AW109" i="1"/>
  <c r="L110" i="1"/>
  <c r="M110" i="1"/>
  <c r="N110" i="1"/>
  <c r="O110" i="1"/>
  <c r="P110" i="1"/>
  <c r="Q110" i="1"/>
  <c r="R110" i="1"/>
  <c r="S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V110" i="1"/>
  <c r="AW110" i="1"/>
  <c r="L111" i="1"/>
  <c r="M111" i="1"/>
  <c r="N111" i="1"/>
  <c r="O111" i="1"/>
  <c r="P111" i="1"/>
  <c r="Q111" i="1"/>
  <c r="R111" i="1"/>
  <c r="S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V111" i="1"/>
  <c r="AW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L113" i="1"/>
  <c r="M113" i="1"/>
  <c r="R113" i="1"/>
  <c r="S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V113" i="1"/>
  <c r="AW113" i="1"/>
  <c r="L114" i="1"/>
  <c r="M114" i="1"/>
  <c r="N114" i="1"/>
  <c r="O114" i="1"/>
  <c r="P114" i="1"/>
  <c r="Q114" i="1"/>
  <c r="R114" i="1"/>
  <c r="S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V114" i="1"/>
  <c r="AW114" i="1"/>
  <c r="L115" i="1"/>
  <c r="M115" i="1"/>
  <c r="N115" i="1"/>
  <c r="O115" i="1"/>
  <c r="P115" i="1"/>
  <c r="Q115" i="1"/>
  <c r="R115" i="1"/>
  <c r="S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V115" i="1"/>
  <c r="AW115" i="1"/>
  <c r="L116" i="1"/>
  <c r="M116" i="1"/>
  <c r="N116" i="1"/>
  <c r="O116" i="1"/>
  <c r="P116" i="1"/>
  <c r="Q116" i="1"/>
  <c r="R116" i="1"/>
  <c r="S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V116" i="1"/>
  <c r="AW116" i="1"/>
  <c r="L117" i="1"/>
  <c r="M117" i="1"/>
  <c r="N117" i="1"/>
  <c r="O117" i="1"/>
  <c r="P117" i="1"/>
  <c r="Q117" i="1"/>
  <c r="R117" i="1"/>
  <c r="S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V117" i="1"/>
  <c r="AW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L119" i="1"/>
  <c r="M119" i="1"/>
  <c r="N119" i="1"/>
  <c r="O119" i="1"/>
  <c r="P119" i="1"/>
  <c r="Q119" i="1"/>
  <c r="R119" i="1"/>
  <c r="S119" i="1"/>
  <c r="V119" i="1"/>
  <c r="W119" i="1"/>
  <c r="X119" i="1"/>
  <c r="Y119" i="1"/>
  <c r="Z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V119" i="1"/>
  <c r="AW119" i="1"/>
  <c r="L120" i="1"/>
  <c r="M120" i="1"/>
  <c r="N120" i="1"/>
  <c r="O120" i="1"/>
  <c r="P120" i="1"/>
  <c r="Q120" i="1"/>
  <c r="R120" i="1"/>
  <c r="S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V120" i="1"/>
  <c r="AW120" i="1"/>
  <c r="L121" i="1"/>
  <c r="M121" i="1"/>
  <c r="N121" i="1"/>
  <c r="O121" i="1"/>
  <c r="P121" i="1"/>
  <c r="Q121" i="1"/>
  <c r="R121" i="1"/>
  <c r="S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V121" i="1"/>
  <c r="AW121" i="1"/>
  <c r="L122" i="1"/>
  <c r="M122" i="1"/>
  <c r="N122" i="1"/>
  <c r="O122" i="1"/>
  <c r="P122" i="1"/>
  <c r="Q122" i="1"/>
  <c r="R122" i="1"/>
  <c r="S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V122" i="1"/>
  <c r="AW122" i="1"/>
  <c r="L123" i="1"/>
  <c r="M123" i="1"/>
  <c r="N123" i="1"/>
  <c r="O123" i="1"/>
  <c r="P123" i="1"/>
  <c r="Q123" i="1"/>
  <c r="R123" i="1"/>
  <c r="S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V123" i="1"/>
  <c r="AW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V124" i="1"/>
  <c r="AW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L126" i="1"/>
  <c r="M126" i="1"/>
  <c r="N126" i="1"/>
  <c r="O126" i="1"/>
  <c r="P126" i="1"/>
  <c r="Q126" i="1"/>
  <c r="R126" i="1"/>
  <c r="S126" i="1"/>
  <c r="V126" i="1"/>
  <c r="W126" i="1"/>
  <c r="X126" i="1"/>
  <c r="Y126" i="1"/>
  <c r="Z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V126" i="1"/>
  <c r="AW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L128" i="1"/>
  <c r="M128" i="1"/>
  <c r="R128" i="1"/>
  <c r="S128" i="1"/>
  <c r="V128" i="1"/>
  <c r="W128" i="1"/>
  <c r="X128" i="1"/>
  <c r="Y128" i="1"/>
  <c r="Z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V128" i="1"/>
  <c r="AW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L130" i="1"/>
  <c r="M130" i="1"/>
  <c r="R130" i="1"/>
  <c r="S130" i="1"/>
  <c r="V130" i="1"/>
  <c r="W130" i="1"/>
  <c r="X130" i="1"/>
  <c r="Y130" i="1"/>
  <c r="Z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V130" i="1"/>
  <c r="AW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L132" i="1"/>
  <c r="M132" i="1"/>
  <c r="N132" i="1"/>
  <c r="O132" i="1"/>
  <c r="P132" i="1"/>
  <c r="Q132" i="1"/>
  <c r="R132" i="1"/>
  <c r="S132" i="1"/>
  <c r="V132" i="1"/>
  <c r="W132" i="1"/>
  <c r="X132" i="1"/>
  <c r="Y132" i="1"/>
  <c r="Z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V132" i="1"/>
  <c r="AW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L134" i="1"/>
  <c r="M134" i="1"/>
  <c r="N134" i="1"/>
  <c r="O134" i="1"/>
  <c r="P134" i="1"/>
  <c r="Q134" i="1"/>
  <c r="S134" i="1"/>
  <c r="V134" i="1"/>
  <c r="W134" i="1"/>
  <c r="X134" i="1"/>
  <c r="Y134" i="1"/>
  <c r="Z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V134" i="1"/>
  <c r="AW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L136" i="1"/>
  <c r="M136" i="1"/>
  <c r="N136" i="1"/>
  <c r="O136" i="1"/>
  <c r="P136" i="1"/>
  <c r="Q136" i="1"/>
  <c r="R136" i="1"/>
  <c r="S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V136" i="1"/>
  <c r="AW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L138" i="1"/>
  <c r="M138" i="1"/>
  <c r="N138" i="1"/>
  <c r="O138" i="1"/>
  <c r="P138" i="1"/>
  <c r="Q138" i="1"/>
  <c r="R138" i="1"/>
  <c r="S138" i="1"/>
  <c r="V138" i="1"/>
  <c r="W138" i="1"/>
  <c r="X138" i="1"/>
  <c r="Y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V138" i="1"/>
  <c r="AW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L140" i="1"/>
  <c r="M140" i="1"/>
  <c r="N140" i="1"/>
  <c r="O140" i="1"/>
  <c r="P140" i="1"/>
  <c r="Q140" i="1"/>
  <c r="R140" i="1"/>
  <c r="S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V140" i="1"/>
  <c r="AW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L142" i="1"/>
  <c r="M142" i="1"/>
  <c r="N142" i="1"/>
  <c r="O142" i="1"/>
  <c r="P142" i="1"/>
  <c r="Q142" i="1"/>
  <c r="R142" i="1"/>
  <c r="S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V142" i="1"/>
  <c r="AW142" i="1"/>
  <c r="L143" i="1"/>
  <c r="M143" i="1"/>
  <c r="N143" i="1"/>
  <c r="O143" i="1"/>
  <c r="P143" i="1"/>
  <c r="Q143" i="1"/>
  <c r="R143" i="1"/>
  <c r="S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V143" i="1"/>
  <c r="AW143" i="1"/>
  <c r="L144" i="1"/>
  <c r="M144" i="1"/>
  <c r="N144" i="1"/>
  <c r="O144" i="1"/>
  <c r="P144" i="1"/>
  <c r="Q144" i="1"/>
  <c r="R144" i="1"/>
  <c r="S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V144" i="1"/>
  <c r="AW144" i="1"/>
  <c r="L145" i="1"/>
  <c r="M145" i="1"/>
  <c r="N145" i="1"/>
  <c r="O145" i="1"/>
  <c r="P145" i="1"/>
  <c r="Q145" i="1"/>
  <c r="R145" i="1"/>
  <c r="S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V145" i="1"/>
  <c r="AW145" i="1"/>
  <c r="L146" i="1"/>
  <c r="M146" i="1"/>
  <c r="N146" i="1"/>
  <c r="O146" i="1"/>
  <c r="P146" i="1"/>
  <c r="Q146" i="1"/>
  <c r="R146" i="1"/>
  <c r="S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V146" i="1"/>
  <c r="AW146" i="1"/>
  <c r="L147" i="1"/>
  <c r="M147" i="1"/>
  <c r="N147" i="1"/>
  <c r="O147" i="1"/>
  <c r="P147" i="1"/>
  <c r="Q147" i="1"/>
  <c r="R147" i="1"/>
  <c r="S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V147" i="1"/>
  <c r="AW147" i="1"/>
  <c r="L148" i="1"/>
  <c r="M148" i="1"/>
  <c r="N148" i="1"/>
  <c r="O148" i="1"/>
  <c r="P148" i="1"/>
  <c r="Q148" i="1"/>
  <c r="R148" i="1"/>
  <c r="S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V148" i="1"/>
  <c r="AW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L150" i="1"/>
  <c r="M150" i="1"/>
  <c r="N150" i="1"/>
  <c r="O150" i="1"/>
  <c r="P150" i="1"/>
  <c r="Q150" i="1"/>
  <c r="R150" i="1"/>
  <c r="S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V150" i="1"/>
  <c r="AW150" i="1"/>
  <c r="N11" i="1"/>
  <c r="O11" i="1"/>
  <c r="P11" i="1"/>
  <c r="Q11" i="1"/>
  <c r="R11" i="1"/>
  <c r="S11" i="1"/>
  <c r="V11" i="1"/>
  <c r="W11" i="1"/>
  <c r="X11" i="1"/>
  <c r="Y11" i="1"/>
  <c r="Z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V11" i="1"/>
  <c r="AW11" i="1"/>
  <c r="M11" i="1"/>
  <c r="L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H11" i="1"/>
  <c r="I11" i="1"/>
  <c r="J11" i="1"/>
  <c r="G11" i="1"/>
  <c r="CZ11" i="1" l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V11" i="1"/>
  <c r="DW11" i="1"/>
  <c r="CY11" i="1"/>
  <c r="CX11" i="1"/>
  <c r="CW11" i="1"/>
  <c r="CV11" i="1"/>
  <c r="CS11" i="1"/>
  <c r="CR11" i="1"/>
  <c r="CQ11" i="1"/>
  <c r="CP11" i="1"/>
  <c r="CO11" i="1"/>
  <c r="CN11" i="1"/>
  <c r="CM11" i="1"/>
  <c r="CL11" i="1"/>
  <c r="EE11" i="1"/>
  <c r="EF11" i="1"/>
  <c r="EG11" i="1"/>
  <c r="EH11" i="1"/>
  <c r="EI11" i="1"/>
  <c r="ED11" i="1"/>
  <c r="CH11" i="1" l="1"/>
  <c r="CI11" i="1"/>
  <c r="CJ11" i="1"/>
  <c r="CG11" i="1"/>
  <c r="BT21" i="1" l="1"/>
  <c r="BU21" i="1"/>
  <c r="BT56" i="1"/>
  <c r="BU56" i="1"/>
  <c r="BT58" i="1"/>
  <c r="BU58" i="1"/>
  <c r="BT65" i="1"/>
  <c r="BU65" i="1"/>
  <c r="BT70" i="1"/>
  <c r="BU70" i="1"/>
  <c r="BT72" i="1"/>
  <c r="BU72" i="1"/>
  <c r="BT82" i="1"/>
  <c r="BU82" i="1"/>
  <c r="BT84" i="1"/>
  <c r="BU84" i="1"/>
  <c r="BT88" i="1"/>
  <c r="BU88" i="1"/>
  <c r="BT94" i="1"/>
  <c r="BU94" i="1"/>
  <c r="BT99" i="1"/>
  <c r="BU99" i="1"/>
  <c r="BT102" i="1"/>
  <c r="BU102" i="1"/>
  <c r="BT104" i="1"/>
  <c r="BU104" i="1"/>
  <c r="BT112" i="1"/>
  <c r="BU112" i="1"/>
  <c r="BT118" i="1"/>
  <c r="BU118" i="1"/>
  <c r="BT125" i="1"/>
  <c r="BU125" i="1"/>
  <c r="BT127" i="1"/>
  <c r="BU127" i="1"/>
  <c r="BT129" i="1"/>
  <c r="BU129" i="1"/>
  <c r="BT131" i="1"/>
  <c r="BU131" i="1"/>
  <c r="BT133" i="1"/>
  <c r="BU133" i="1"/>
  <c r="BT135" i="1"/>
  <c r="BU135" i="1"/>
  <c r="BT137" i="1"/>
  <c r="BU137" i="1"/>
  <c r="BT139" i="1"/>
  <c r="BU139" i="1"/>
  <c r="BT141" i="1"/>
  <c r="BU141" i="1"/>
  <c r="BT149" i="1"/>
  <c r="BU149" i="1"/>
  <c r="AZ125" i="1"/>
  <c r="BB125" i="1"/>
  <c r="AZ129" i="1"/>
  <c r="BB129" i="1"/>
  <c r="BS135" i="1" l="1"/>
  <c r="BS131" i="1"/>
  <c r="BS127" i="1"/>
  <c r="BS129" i="1"/>
  <c r="BQ21" i="1"/>
  <c r="BB141" i="1"/>
  <c r="AZ141" i="1"/>
  <c r="BB137" i="1"/>
  <c r="AZ137" i="1"/>
  <c r="BB133" i="1"/>
  <c r="AZ133" i="1"/>
  <c r="BA102" i="1"/>
  <c r="BC84" i="1"/>
  <c r="BA84" i="1"/>
  <c r="AY82" i="1"/>
  <c r="BA82" i="1"/>
  <c r="BC72" i="1"/>
  <c r="BA72" i="1"/>
  <c r="AZ72" i="1"/>
  <c r="AZ70" i="1"/>
  <c r="BA58" i="1"/>
  <c r="BA56" i="1"/>
  <c r="BS104" i="1"/>
  <c r="BB72" i="1"/>
  <c r="AX72" i="1"/>
  <c r="BB70" i="1"/>
  <c r="AX70" i="1"/>
  <c r="BP141" i="1"/>
  <c r="BR112" i="1"/>
  <c r="BP112" i="1"/>
  <c r="BS99" i="1"/>
  <c r="BP21" i="1"/>
  <c r="BA112" i="1"/>
  <c r="BC112" i="1"/>
  <c r="AY112" i="1"/>
  <c r="BR127" i="1"/>
  <c r="BP127" i="1"/>
  <c r="BQ125" i="1"/>
  <c r="BS94" i="1"/>
  <c r="BQ58" i="1"/>
  <c r="BR149" i="1"/>
  <c r="BB118" i="1"/>
  <c r="AX118" i="1"/>
  <c r="AZ94" i="1"/>
  <c r="BS149" i="1"/>
  <c r="BQ149" i="1"/>
  <c r="BS137" i="1"/>
  <c r="BQ133" i="1"/>
  <c r="BC139" i="1"/>
  <c r="AY139" i="1"/>
  <c r="BA139" i="1"/>
  <c r="BC135" i="1"/>
  <c r="AY135" i="1"/>
  <c r="BA135" i="1"/>
  <c r="BC131" i="1"/>
  <c r="AY131" i="1"/>
  <c r="BA131" i="1"/>
  <c r="BC127" i="1"/>
  <c r="AY127" i="1"/>
  <c r="BA127" i="1"/>
  <c r="BA118" i="1"/>
  <c r="AZ104" i="1"/>
  <c r="BB104" i="1"/>
  <c r="AX104" i="1"/>
  <c r="AX99" i="1"/>
  <c r="AY94" i="1"/>
  <c r="BQ141" i="1"/>
  <c r="BR139" i="1"/>
  <c r="BS88" i="1"/>
  <c r="BQ65" i="1"/>
  <c r="AX149" i="1"/>
  <c r="AX141" i="1"/>
  <c r="AX137" i="1"/>
  <c r="AX133" i="1"/>
  <c r="AX129" i="1"/>
  <c r="AX125" i="1"/>
  <c r="BC118" i="1"/>
  <c r="AY118" i="1"/>
  <c r="AZ112" i="1"/>
  <c r="BC102" i="1"/>
  <c r="AY102" i="1"/>
  <c r="BB99" i="1"/>
  <c r="AZ99" i="1"/>
  <c r="BA94" i="1"/>
  <c r="AZ84" i="1"/>
  <c r="BB84" i="1"/>
  <c r="AX84" i="1"/>
  <c r="AZ82" i="1"/>
  <c r="BB82" i="1"/>
  <c r="AX82" i="1"/>
  <c r="BA70" i="1"/>
  <c r="BC70" i="1"/>
  <c r="AY70" i="1"/>
  <c r="AY58" i="1"/>
  <c r="AY21" i="1"/>
  <c r="BR141" i="1"/>
  <c r="BS139" i="1"/>
  <c r="BR137" i="1"/>
  <c r="BP137" i="1"/>
  <c r="BS133" i="1"/>
  <c r="BQ129" i="1"/>
  <c r="BS125" i="1"/>
  <c r="BS118" i="1"/>
  <c r="BR104" i="1"/>
  <c r="BP104" i="1"/>
  <c r="BS102" i="1"/>
  <c r="BR88" i="1"/>
  <c r="BP88" i="1"/>
  <c r="BS84" i="1"/>
  <c r="BR72" i="1"/>
  <c r="BP72" i="1"/>
  <c r="BS65" i="1"/>
  <c r="BR56" i="1"/>
  <c r="BP56" i="1"/>
  <c r="AZ118" i="1"/>
  <c r="BB94" i="1"/>
  <c r="AX94" i="1"/>
  <c r="AY88" i="1"/>
  <c r="AZ65" i="1"/>
  <c r="AZ58" i="1"/>
  <c r="AZ56" i="1"/>
  <c r="AZ21" i="1"/>
  <c r="BQ137" i="1"/>
  <c r="BR133" i="1"/>
  <c r="BP133" i="1"/>
  <c r="BR131" i="1"/>
  <c r="BP131" i="1"/>
  <c r="BR125" i="1"/>
  <c r="BP125" i="1"/>
  <c r="BS112" i="1"/>
  <c r="BR84" i="1"/>
  <c r="BP84" i="1"/>
  <c r="BS82" i="1"/>
  <c r="BQ72" i="1"/>
  <c r="BQ56" i="1"/>
  <c r="BS21" i="1"/>
  <c r="BC149" i="1"/>
  <c r="AY149" i="1"/>
  <c r="BC141" i="1"/>
  <c r="AY141" i="1"/>
  <c r="BA141" i="1"/>
  <c r="BC137" i="1"/>
  <c r="AY137" i="1"/>
  <c r="BA137" i="1"/>
  <c r="BC133" i="1"/>
  <c r="AY133" i="1"/>
  <c r="BA133" i="1"/>
  <c r="BC129" i="1"/>
  <c r="AY129" i="1"/>
  <c r="BA129" i="1"/>
  <c r="BC125" i="1"/>
  <c r="AY125" i="1"/>
  <c r="BA125" i="1"/>
  <c r="BA104" i="1"/>
  <c r="BC104" i="1"/>
  <c r="AY104" i="1"/>
  <c r="BC99" i="1"/>
  <c r="AY99" i="1"/>
  <c r="BA99" i="1"/>
  <c r="BC88" i="1"/>
  <c r="BA88" i="1"/>
  <c r="BC82" i="1"/>
  <c r="BC58" i="1"/>
  <c r="BB56" i="1"/>
  <c r="AX56" i="1"/>
  <c r="BP139" i="1"/>
  <c r="BR129" i="1"/>
  <c r="BP129" i="1"/>
  <c r="BB149" i="1"/>
  <c r="AZ149" i="1"/>
  <c r="BB139" i="1"/>
  <c r="AX139" i="1"/>
  <c r="AZ139" i="1"/>
  <c r="BB135" i="1"/>
  <c r="AX135" i="1"/>
  <c r="AZ135" i="1"/>
  <c r="BB131" i="1"/>
  <c r="AX131" i="1"/>
  <c r="AZ131" i="1"/>
  <c r="BB127" i="1"/>
  <c r="AX127" i="1"/>
  <c r="AZ127" i="1"/>
  <c r="BB112" i="1"/>
  <c r="AX112" i="1"/>
  <c r="AZ102" i="1"/>
  <c r="BB102" i="1"/>
  <c r="AX102" i="1"/>
  <c r="BC94" i="1"/>
  <c r="AZ88" i="1"/>
  <c r="BB88" i="1"/>
  <c r="AX88" i="1"/>
  <c r="BC65" i="1"/>
  <c r="AY65" i="1"/>
  <c r="BB21" i="1"/>
  <c r="AX21" i="1"/>
  <c r="BS141" i="1"/>
  <c r="BR135" i="1"/>
  <c r="BP135" i="1"/>
  <c r="AY72" i="1"/>
  <c r="BB65" i="1"/>
  <c r="AX65" i="1"/>
  <c r="BB58" i="1"/>
  <c r="AX58" i="1"/>
  <c r="BC56" i="1"/>
  <c r="AY56" i="1"/>
  <c r="BC21" i="1"/>
  <c r="BA21" i="1"/>
  <c r="BQ139" i="1"/>
  <c r="BQ135" i="1"/>
  <c r="BQ131" i="1"/>
  <c r="BQ127" i="1"/>
  <c r="BQ118" i="1"/>
  <c r="BQ102" i="1"/>
  <c r="BQ99" i="1"/>
  <c r="BQ94" i="1"/>
  <c r="BQ82" i="1"/>
  <c r="BQ70" i="1"/>
  <c r="BR65" i="1"/>
  <c r="BP65" i="1"/>
  <c r="BR58" i="1"/>
  <c r="BP58" i="1"/>
  <c r="BR21" i="1"/>
  <c r="BR118" i="1"/>
  <c r="BP118" i="1"/>
  <c r="BQ112" i="1"/>
  <c r="BQ104" i="1"/>
  <c r="BR102" i="1"/>
  <c r="BP102" i="1"/>
  <c r="BR99" i="1"/>
  <c r="BP99" i="1"/>
  <c r="BR94" i="1"/>
  <c r="BP94" i="1"/>
  <c r="BQ88" i="1"/>
  <c r="BQ84" i="1"/>
  <c r="BR82" i="1"/>
  <c r="BP82" i="1"/>
  <c r="BR70" i="1"/>
  <c r="BP70" i="1"/>
  <c r="K11" i="1"/>
  <c r="CK11" i="1" s="1"/>
  <c r="BP149" i="1"/>
  <c r="BS70" i="1"/>
  <c r="BS72" i="1"/>
  <c r="BS58" i="1"/>
  <c r="BS56" i="1"/>
  <c r="BA149" i="1"/>
  <c r="AY84" i="1"/>
  <c r="BA65" i="1"/>
  <c r="CE151" i="1" l="1"/>
  <c r="CD151" i="1"/>
  <c r="BI151" i="1"/>
  <c r="BH151" i="1"/>
  <c r="BG151" i="1"/>
  <c r="BF151" i="1"/>
  <c r="BE151" i="1"/>
  <c r="BD151" i="1"/>
  <c r="AW151" i="1"/>
  <c r="AV151" i="1"/>
  <c r="AS151" i="1"/>
  <c r="AR151" i="1"/>
  <c r="AO151" i="1"/>
  <c r="AN151" i="1"/>
  <c r="AJ151" i="1"/>
  <c r="AI151" i="1"/>
  <c r="AH151" i="1"/>
  <c r="AE151" i="1"/>
  <c r="AD151" i="1"/>
  <c r="AC151" i="1"/>
  <c r="AB151" i="1"/>
  <c r="AA151" i="1"/>
  <c r="Y151" i="1"/>
  <c r="X151" i="1"/>
  <c r="V151" i="1"/>
  <c r="S151" i="1"/>
  <c r="J151" i="1"/>
  <c r="I151" i="1"/>
  <c r="H151" i="1"/>
  <c r="G151" i="1"/>
  <c r="K150" i="1"/>
  <c r="K148" i="1"/>
  <c r="K147" i="1"/>
  <c r="K146" i="1"/>
  <c r="K145" i="1"/>
  <c r="K144" i="1"/>
  <c r="K143" i="1"/>
  <c r="K142" i="1"/>
  <c r="K140" i="1"/>
  <c r="K138" i="1"/>
  <c r="K136" i="1"/>
  <c r="K134" i="1"/>
  <c r="K132" i="1"/>
  <c r="K130" i="1"/>
  <c r="K128" i="1"/>
  <c r="K126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F112" i="1" s="1"/>
  <c r="K111" i="1"/>
  <c r="K110" i="1"/>
  <c r="K109" i="1"/>
  <c r="K108" i="1"/>
  <c r="K107" i="1"/>
  <c r="K106" i="1"/>
  <c r="K105" i="1"/>
  <c r="K103" i="1"/>
  <c r="K101" i="1"/>
  <c r="K100" i="1"/>
  <c r="K98" i="1"/>
  <c r="K97" i="1"/>
  <c r="K96" i="1"/>
  <c r="K95" i="1"/>
  <c r="K94" i="1"/>
  <c r="F94" i="1" s="1"/>
  <c r="K93" i="1"/>
  <c r="K92" i="1"/>
  <c r="K91" i="1"/>
  <c r="K90" i="1"/>
  <c r="K89" i="1"/>
  <c r="K87" i="1"/>
  <c r="K86" i="1"/>
  <c r="K85" i="1"/>
  <c r="K83" i="1"/>
  <c r="K81" i="1"/>
  <c r="K80" i="1"/>
  <c r="K79" i="1"/>
  <c r="K78" i="1"/>
  <c r="K77" i="1"/>
  <c r="K76" i="1"/>
  <c r="K75" i="1"/>
  <c r="K74" i="1"/>
  <c r="K73" i="1"/>
  <c r="K71" i="1"/>
  <c r="K69" i="1"/>
  <c r="K68" i="1"/>
  <c r="K67" i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K66" i="1"/>
  <c r="K64" i="1"/>
  <c r="K63" i="1"/>
  <c r="K62" i="1"/>
  <c r="K61" i="1"/>
  <c r="K60" i="1"/>
  <c r="A60" i="1"/>
  <c r="A61" i="1" s="1"/>
  <c r="A62" i="1" s="1"/>
  <c r="A63" i="1" s="1"/>
  <c r="A64" i="1" s="1"/>
  <c r="K59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W151" i="1"/>
  <c r="K26" i="1"/>
  <c r="K25" i="1"/>
  <c r="K24" i="1"/>
  <c r="CB151" i="1"/>
  <c r="K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F151" i="1"/>
  <c r="K20" i="1"/>
  <c r="K19" i="1"/>
  <c r="K18" i="1"/>
  <c r="K17" i="1"/>
  <c r="K16" i="1"/>
  <c r="K15" i="1"/>
  <c r="K14" i="1"/>
  <c r="K13" i="1"/>
  <c r="K12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A95" i="1" l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8" i="1" s="1"/>
  <c r="A150" i="1" s="1"/>
  <c r="CC151" i="1"/>
  <c r="BP126" i="1" l="1"/>
  <c r="BS89" i="1"/>
  <c r="BR89" i="1"/>
  <c r="BS31" i="1"/>
  <c r="BR31" i="1"/>
  <c r="BA31" i="1"/>
  <c r="AZ31" i="1"/>
  <c r="BP31" i="1" l="1"/>
  <c r="BT31" i="1"/>
  <c r="AY31" i="1"/>
  <c r="BC31" i="1"/>
  <c r="BQ126" i="1"/>
  <c r="AX31" i="1"/>
  <c r="BB31" i="1"/>
  <c r="BQ31" i="1"/>
  <c r="BU31" i="1"/>
  <c r="F31" i="1" l="1"/>
  <c r="N100" i="1" l="1"/>
  <c r="Q100" i="1"/>
  <c r="P100" i="1"/>
  <c r="O100" i="1"/>
  <c r="Q85" i="1" l="1"/>
  <c r="P85" i="1"/>
  <c r="O85" i="1"/>
  <c r="N85" i="1"/>
  <c r="Q26" i="1" l="1"/>
  <c r="P26" i="1"/>
  <c r="O26" i="1"/>
  <c r="N26" i="1"/>
  <c r="P103" i="1" l="1"/>
  <c r="Q103" i="1"/>
  <c r="O103" i="1"/>
  <c r="N103" i="1"/>
  <c r="P107" i="1" l="1"/>
  <c r="Q107" i="1"/>
  <c r="O107" i="1"/>
  <c r="N107" i="1"/>
  <c r="P113" i="1"/>
  <c r="N113" i="1"/>
  <c r="Q113" i="1"/>
  <c r="O113" i="1"/>
  <c r="R91" i="1" l="1"/>
  <c r="P91" i="1"/>
  <c r="L91" i="1"/>
  <c r="Q128" i="1" l="1"/>
  <c r="P128" i="1"/>
  <c r="O128" i="1"/>
  <c r="N128" i="1"/>
  <c r="P22" i="1" l="1"/>
  <c r="L22" i="1"/>
  <c r="L151" i="1" s="1"/>
  <c r="P57" i="1"/>
  <c r="Q57" i="1"/>
  <c r="O57" i="1"/>
  <c r="N57" i="1"/>
  <c r="Q130" i="1" l="1"/>
  <c r="P130" i="1"/>
  <c r="O130" i="1"/>
  <c r="N130" i="1"/>
  <c r="M22" i="1" l="1"/>
  <c r="AQ22" i="1"/>
  <c r="AQ151" i="1" s="1"/>
  <c r="AP22" i="1"/>
  <c r="AP151" i="1" s="1"/>
  <c r="AM22" i="1"/>
  <c r="AM151" i="1" s="1"/>
  <c r="AL22" i="1"/>
  <c r="AL151" i="1" s="1"/>
  <c r="AK22" i="1"/>
  <c r="AK151" i="1" s="1"/>
  <c r="Q22" i="1"/>
  <c r="O22" i="1"/>
  <c r="N22" i="1"/>
  <c r="K22" i="1" l="1"/>
  <c r="K151" i="1" s="1"/>
  <c r="M151" i="1"/>
  <c r="Q79" i="1"/>
  <c r="Q151" i="1" s="1"/>
  <c r="P79" i="1"/>
  <c r="P151" i="1" s="1"/>
  <c r="O79" i="1"/>
  <c r="O151" i="1" s="1"/>
  <c r="N79" i="1"/>
  <c r="N151" i="1" s="1"/>
  <c r="Z138" i="1" l="1"/>
  <c r="Z151" i="1" s="1"/>
  <c r="R27" i="1" l="1"/>
  <c r="R106" i="1" l="1"/>
  <c r="R134" i="1" l="1"/>
  <c r="R151" i="1" s="1"/>
  <c r="BK132" i="1" l="1"/>
  <c r="AY132" i="1" s="1"/>
  <c r="BW128" i="1" l="1"/>
  <c r="BQ128" i="1" s="1"/>
  <c r="BW89" i="1" l="1"/>
  <c r="BQ89" i="1" s="1"/>
  <c r="BV89" i="1"/>
  <c r="BP89" i="1" s="1"/>
  <c r="BM89" i="1"/>
  <c r="BA89" i="1" s="1"/>
  <c r="AU12" i="1" l="1"/>
  <c r="BM14" i="1" l="1"/>
  <c r="BA14" i="1" s="1"/>
  <c r="BY14" i="1"/>
  <c r="BS14" i="1" s="1"/>
  <c r="BX14" i="1"/>
  <c r="BR14" i="1" s="1"/>
  <c r="U126" i="1" l="1"/>
  <c r="T126" i="1"/>
  <c r="U132" i="1"/>
  <c r="T132" i="1"/>
  <c r="BW59" i="1" l="1"/>
  <c r="BQ59" i="1" s="1"/>
  <c r="BK95" i="1" l="1"/>
  <c r="AY95" i="1" s="1"/>
  <c r="BJ95" i="1"/>
  <c r="AX95" i="1" s="1"/>
  <c r="BL59" i="1" l="1"/>
  <c r="AZ59" i="1" s="1"/>
  <c r="BO26" i="1" l="1"/>
  <c r="BC26" i="1" s="1"/>
  <c r="BQ109" i="1" l="1"/>
  <c r="AG50" i="1" l="1"/>
  <c r="AG151" i="1" s="1"/>
  <c r="BQ16" i="1"/>
  <c r="BQ14" i="1" l="1"/>
  <c r="AT51" i="1" l="1"/>
  <c r="T33" i="1" l="1"/>
  <c r="U75" i="1" l="1"/>
  <c r="T75" i="1"/>
  <c r="CA150" i="1" l="1"/>
  <c r="BU150" i="1" s="1"/>
  <c r="BZ150" i="1"/>
  <c r="BT150" i="1" s="1"/>
  <c r="BY150" i="1"/>
  <c r="BS150" i="1" s="1"/>
  <c r="BX150" i="1"/>
  <c r="BR150" i="1" s="1"/>
  <c r="BW150" i="1"/>
  <c r="BQ150" i="1" s="1"/>
  <c r="BV150" i="1"/>
  <c r="BP150" i="1" s="1"/>
  <c r="BO150" i="1"/>
  <c r="BC150" i="1" s="1"/>
  <c r="BN150" i="1"/>
  <c r="BB150" i="1" s="1"/>
  <c r="BM150" i="1"/>
  <c r="BA150" i="1" s="1"/>
  <c r="BL150" i="1"/>
  <c r="AZ150" i="1" s="1"/>
  <c r="BK150" i="1"/>
  <c r="AY150" i="1" s="1"/>
  <c r="BJ150" i="1"/>
  <c r="AX150" i="1" s="1"/>
  <c r="AU150" i="1"/>
  <c r="AT150" i="1"/>
  <c r="U150" i="1"/>
  <c r="T150" i="1"/>
  <c r="CA148" i="1"/>
  <c r="BU148" i="1" s="1"/>
  <c r="BZ148" i="1"/>
  <c r="BT148" i="1" s="1"/>
  <c r="BY148" i="1"/>
  <c r="BS148" i="1" s="1"/>
  <c r="BX148" i="1"/>
  <c r="BR148" i="1" s="1"/>
  <c r="BW148" i="1"/>
  <c r="BQ148" i="1" s="1"/>
  <c r="BV148" i="1"/>
  <c r="BP148" i="1" s="1"/>
  <c r="BO148" i="1"/>
  <c r="BC148" i="1" s="1"/>
  <c r="BN148" i="1"/>
  <c r="BB148" i="1" s="1"/>
  <c r="BM148" i="1"/>
  <c r="BA148" i="1" s="1"/>
  <c r="BL148" i="1"/>
  <c r="AZ148" i="1" s="1"/>
  <c r="BK148" i="1"/>
  <c r="AY148" i="1" s="1"/>
  <c r="BJ148" i="1"/>
  <c r="AX148" i="1" s="1"/>
  <c r="AU148" i="1"/>
  <c r="AT148" i="1"/>
  <c r="U148" i="1"/>
  <c r="T148" i="1"/>
  <c r="CA147" i="1"/>
  <c r="BU147" i="1" s="1"/>
  <c r="BZ147" i="1"/>
  <c r="BT147" i="1" s="1"/>
  <c r="BY147" i="1"/>
  <c r="BS147" i="1" s="1"/>
  <c r="BX147" i="1"/>
  <c r="BR147" i="1" s="1"/>
  <c r="BW147" i="1"/>
  <c r="BQ147" i="1" s="1"/>
  <c r="BV147" i="1"/>
  <c r="BP147" i="1" s="1"/>
  <c r="BO147" i="1"/>
  <c r="BC147" i="1" s="1"/>
  <c r="BN147" i="1"/>
  <c r="BB147" i="1" s="1"/>
  <c r="BM147" i="1"/>
  <c r="BA147" i="1" s="1"/>
  <c r="BL147" i="1"/>
  <c r="AZ147" i="1" s="1"/>
  <c r="BK147" i="1"/>
  <c r="AY147" i="1" s="1"/>
  <c r="BJ147" i="1"/>
  <c r="AX147" i="1" s="1"/>
  <c r="AU147" i="1"/>
  <c r="AT147" i="1"/>
  <c r="U147" i="1"/>
  <c r="T147" i="1"/>
  <c r="CA146" i="1"/>
  <c r="BU146" i="1" s="1"/>
  <c r="BZ146" i="1"/>
  <c r="BT146" i="1" s="1"/>
  <c r="BY146" i="1"/>
  <c r="BS146" i="1" s="1"/>
  <c r="BX146" i="1"/>
  <c r="BR146" i="1" s="1"/>
  <c r="BW146" i="1"/>
  <c r="BQ146" i="1" s="1"/>
  <c r="BV146" i="1"/>
  <c r="BP146" i="1" s="1"/>
  <c r="BO146" i="1"/>
  <c r="BC146" i="1" s="1"/>
  <c r="BN146" i="1"/>
  <c r="BB146" i="1" s="1"/>
  <c r="BM146" i="1"/>
  <c r="BA146" i="1" s="1"/>
  <c r="BL146" i="1"/>
  <c r="AZ146" i="1" s="1"/>
  <c r="BK146" i="1"/>
  <c r="AY146" i="1" s="1"/>
  <c r="BJ146" i="1"/>
  <c r="AX146" i="1" s="1"/>
  <c r="AU146" i="1"/>
  <c r="AT146" i="1"/>
  <c r="U146" i="1"/>
  <c r="T146" i="1"/>
  <c r="CA145" i="1"/>
  <c r="BU145" i="1" s="1"/>
  <c r="BZ145" i="1"/>
  <c r="BT145" i="1" s="1"/>
  <c r="BY145" i="1"/>
  <c r="BS145" i="1" s="1"/>
  <c r="BX145" i="1"/>
  <c r="BR145" i="1" s="1"/>
  <c r="BW145" i="1"/>
  <c r="BQ145" i="1" s="1"/>
  <c r="BV145" i="1"/>
  <c r="BP145" i="1" s="1"/>
  <c r="BO145" i="1"/>
  <c r="BC145" i="1" s="1"/>
  <c r="BN145" i="1"/>
  <c r="BB145" i="1" s="1"/>
  <c r="BM145" i="1"/>
  <c r="BA145" i="1" s="1"/>
  <c r="BL145" i="1"/>
  <c r="AZ145" i="1" s="1"/>
  <c r="BK145" i="1"/>
  <c r="AY145" i="1" s="1"/>
  <c r="BJ145" i="1"/>
  <c r="AX145" i="1" s="1"/>
  <c r="AU145" i="1"/>
  <c r="AT145" i="1"/>
  <c r="U145" i="1"/>
  <c r="T145" i="1"/>
  <c r="CA144" i="1"/>
  <c r="BU144" i="1" s="1"/>
  <c r="BZ144" i="1"/>
  <c r="BT144" i="1" s="1"/>
  <c r="BY144" i="1"/>
  <c r="BS144" i="1" s="1"/>
  <c r="BX144" i="1"/>
  <c r="BR144" i="1" s="1"/>
  <c r="BW144" i="1"/>
  <c r="BQ144" i="1" s="1"/>
  <c r="BV144" i="1"/>
  <c r="BP144" i="1" s="1"/>
  <c r="BO144" i="1"/>
  <c r="BC144" i="1" s="1"/>
  <c r="BN144" i="1"/>
  <c r="BB144" i="1" s="1"/>
  <c r="BM144" i="1"/>
  <c r="BA144" i="1" s="1"/>
  <c r="BL144" i="1"/>
  <c r="AZ144" i="1" s="1"/>
  <c r="BK144" i="1"/>
  <c r="AY144" i="1" s="1"/>
  <c r="F144" i="1" s="1"/>
  <c r="BJ144" i="1"/>
  <c r="AX144" i="1" s="1"/>
  <c r="AU144" i="1"/>
  <c r="AT144" i="1"/>
  <c r="U144" i="1"/>
  <c r="T144" i="1"/>
  <c r="CA143" i="1"/>
  <c r="BU143" i="1" s="1"/>
  <c r="BZ143" i="1"/>
  <c r="BT143" i="1" s="1"/>
  <c r="BY143" i="1"/>
  <c r="BS143" i="1" s="1"/>
  <c r="BX143" i="1"/>
  <c r="BR143" i="1" s="1"/>
  <c r="BW143" i="1"/>
  <c r="BQ143" i="1" s="1"/>
  <c r="BV143" i="1"/>
  <c r="BP143" i="1" s="1"/>
  <c r="BO143" i="1"/>
  <c r="BC143" i="1" s="1"/>
  <c r="BN143" i="1"/>
  <c r="BB143" i="1" s="1"/>
  <c r="BM143" i="1"/>
  <c r="BA143" i="1" s="1"/>
  <c r="BL143" i="1"/>
  <c r="AZ143" i="1" s="1"/>
  <c r="BK143" i="1"/>
  <c r="AY143" i="1" s="1"/>
  <c r="BJ143" i="1"/>
  <c r="AX143" i="1" s="1"/>
  <c r="AU143" i="1"/>
  <c r="AT143" i="1"/>
  <c r="U143" i="1"/>
  <c r="T143" i="1"/>
  <c r="CA142" i="1"/>
  <c r="BU142" i="1" s="1"/>
  <c r="BZ142" i="1"/>
  <c r="BT142" i="1" s="1"/>
  <c r="BY142" i="1"/>
  <c r="BS142" i="1" s="1"/>
  <c r="BX142" i="1"/>
  <c r="BR142" i="1" s="1"/>
  <c r="BW142" i="1"/>
  <c r="BQ142" i="1" s="1"/>
  <c r="BV142" i="1"/>
  <c r="BP142" i="1" s="1"/>
  <c r="BO142" i="1"/>
  <c r="BC142" i="1" s="1"/>
  <c r="BN142" i="1"/>
  <c r="BB142" i="1" s="1"/>
  <c r="BM142" i="1"/>
  <c r="BA142" i="1" s="1"/>
  <c r="BL142" i="1"/>
  <c r="AZ142" i="1" s="1"/>
  <c r="BK142" i="1"/>
  <c r="AY142" i="1" s="1"/>
  <c r="BJ142" i="1"/>
  <c r="AX142" i="1" s="1"/>
  <c r="AU142" i="1"/>
  <c r="AT142" i="1"/>
  <c r="U142" i="1"/>
  <c r="T142" i="1"/>
  <c r="CA140" i="1"/>
  <c r="BU140" i="1" s="1"/>
  <c r="BZ140" i="1"/>
  <c r="BT140" i="1" s="1"/>
  <c r="BY140" i="1"/>
  <c r="BS140" i="1" s="1"/>
  <c r="BX140" i="1"/>
  <c r="BR140" i="1" s="1"/>
  <c r="BW140" i="1"/>
  <c r="BQ140" i="1" s="1"/>
  <c r="BV140" i="1"/>
  <c r="BP140" i="1" s="1"/>
  <c r="BO140" i="1"/>
  <c r="BC140" i="1" s="1"/>
  <c r="BN140" i="1"/>
  <c r="BB140" i="1" s="1"/>
  <c r="BM140" i="1"/>
  <c r="BA140" i="1" s="1"/>
  <c r="BL140" i="1"/>
  <c r="AZ140" i="1" s="1"/>
  <c r="BK140" i="1"/>
  <c r="AY140" i="1" s="1"/>
  <c r="F140" i="1" s="1"/>
  <c r="BJ140" i="1"/>
  <c r="AX140" i="1" s="1"/>
  <c r="AU140" i="1"/>
  <c r="AT140" i="1"/>
  <c r="U140" i="1"/>
  <c r="T140" i="1"/>
  <c r="CA138" i="1"/>
  <c r="BU138" i="1" s="1"/>
  <c r="BZ138" i="1"/>
  <c r="BT138" i="1" s="1"/>
  <c r="BY138" i="1"/>
  <c r="BS138" i="1" s="1"/>
  <c r="BX138" i="1"/>
  <c r="BR138" i="1" s="1"/>
  <c r="BW138" i="1"/>
  <c r="BQ138" i="1" s="1"/>
  <c r="BV138" i="1"/>
  <c r="BP138" i="1" s="1"/>
  <c r="BO138" i="1"/>
  <c r="BC138" i="1" s="1"/>
  <c r="BN138" i="1"/>
  <c r="BB138" i="1" s="1"/>
  <c r="BM138" i="1"/>
  <c r="BA138" i="1" s="1"/>
  <c r="BL138" i="1"/>
  <c r="AZ138" i="1" s="1"/>
  <c r="BK138" i="1"/>
  <c r="AY138" i="1" s="1"/>
  <c r="F138" i="1" s="1"/>
  <c r="BJ138" i="1"/>
  <c r="AX138" i="1" s="1"/>
  <c r="AU138" i="1"/>
  <c r="AT138" i="1"/>
  <c r="U138" i="1"/>
  <c r="T138" i="1"/>
  <c r="CA136" i="1"/>
  <c r="BU136" i="1" s="1"/>
  <c r="BZ136" i="1"/>
  <c r="BT136" i="1" s="1"/>
  <c r="BY136" i="1"/>
  <c r="BS136" i="1" s="1"/>
  <c r="BX136" i="1"/>
  <c r="BR136" i="1" s="1"/>
  <c r="BW136" i="1"/>
  <c r="BQ136" i="1" s="1"/>
  <c r="BV136" i="1"/>
  <c r="BP136" i="1" s="1"/>
  <c r="BO136" i="1"/>
  <c r="BC136" i="1" s="1"/>
  <c r="BN136" i="1"/>
  <c r="BB136" i="1" s="1"/>
  <c r="BM136" i="1"/>
  <c r="BA136" i="1" s="1"/>
  <c r="BL136" i="1"/>
  <c r="AZ136" i="1" s="1"/>
  <c r="BK136" i="1"/>
  <c r="AY136" i="1" s="1"/>
  <c r="BJ136" i="1"/>
  <c r="AX136" i="1" s="1"/>
  <c r="AU136" i="1"/>
  <c r="AT136" i="1"/>
  <c r="U136" i="1"/>
  <c r="T136" i="1"/>
  <c r="CA134" i="1"/>
  <c r="BU134" i="1" s="1"/>
  <c r="BZ134" i="1"/>
  <c r="BT134" i="1" s="1"/>
  <c r="BY134" i="1"/>
  <c r="BS134" i="1" s="1"/>
  <c r="BX134" i="1"/>
  <c r="BR134" i="1" s="1"/>
  <c r="BW134" i="1"/>
  <c r="BQ134" i="1" s="1"/>
  <c r="BV134" i="1"/>
  <c r="BP134" i="1" s="1"/>
  <c r="BO134" i="1"/>
  <c r="BC134" i="1" s="1"/>
  <c r="BN134" i="1"/>
  <c r="BB134" i="1" s="1"/>
  <c r="BM134" i="1"/>
  <c r="BA134" i="1" s="1"/>
  <c r="BL134" i="1"/>
  <c r="AZ134" i="1" s="1"/>
  <c r="BK134" i="1"/>
  <c r="AY134" i="1" s="1"/>
  <c r="BJ134" i="1"/>
  <c r="AX134" i="1" s="1"/>
  <c r="AU134" i="1"/>
  <c r="AT134" i="1"/>
  <c r="U134" i="1"/>
  <c r="T134" i="1"/>
  <c r="CA132" i="1"/>
  <c r="BU132" i="1" s="1"/>
  <c r="BZ132" i="1"/>
  <c r="BT132" i="1" s="1"/>
  <c r="BY132" i="1"/>
  <c r="BS132" i="1" s="1"/>
  <c r="BX132" i="1"/>
  <c r="BR132" i="1" s="1"/>
  <c r="BW132" i="1"/>
  <c r="BQ132" i="1" s="1"/>
  <c r="F132" i="1" s="1"/>
  <c r="BV132" i="1"/>
  <c r="BP132" i="1" s="1"/>
  <c r="BO132" i="1"/>
  <c r="BC132" i="1" s="1"/>
  <c r="BN132" i="1"/>
  <c r="BB132" i="1" s="1"/>
  <c r="BM132" i="1"/>
  <c r="BA132" i="1" s="1"/>
  <c r="BL132" i="1"/>
  <c r="AZ132" i="1" s="1"/>
  <c r="BJ132" i="1"/>
  <c r="AX132" i="1" s="1"/>
  <c r="AU132" i="1"/>
  <c r="AT132" i="1"/>
  <c r="CA130" i="1"/>
  <c r="BU130" i="1" s="1"/>
  <c r="BZ130" i="1"/>
  <c r="BT130" i="1" s="1"/>
  <c r="BY130" i="1"/>
  <c r="BS130" i="1" s="1"/>
  <c r="BX130" i="1"/>
  <c r="BR130" i="1" s="1"/>
  <c r="BW130" i="1"/>
  <c r="BQ130" i="1" s="1"/>
  <c r="BV130" i="1"/>
  <c r="BP130" i="1" s="1"/>
  <c r="BO130" i="1"/>
  <c r="BC130" i="1" s="1"/>
  <c r="BN130" i="1"/>
  <c r="BB130" i="1" s="1"/>
  <c r="BM130" i="1"/>
  <c r="BA130" i="1" s="1"/>
  <c r="BL130" i="1"/>
  <c r="AZ130" i="1" s="1"/>
  <c r="BK130" i="1"/>
  <c r="AY130" i="1" s="1"/>
  <c r="BJ130" i="1"/>
  <c r="AX130" i="1" s="1"/>
  <c r="AU130" i="1"/>
  <c r="AT130" i="1"/>
  <c r="U130" i="1"/>
  <c r="T130" i="1"/>
  <c r="CA128" i="1"/>
  <c r="BU128" i="1" s="1"/>
  <c r="BZ128" i="1"/>
  <c r="BT128" i="1" s="1"/>
  <c r="BY128" i="1"/>
  <c r="BS128" i="1" s="1"/>
  <c r="BX128" i="1"/>
  <c r="BR128" i="1" s="1"/>
  <c r="BV128" i="1"/>
  <c r="BP128" i="1" s="1"/>
  <c r="BO128" i="1"/>
  <c r="BC128" i="1" s="1"/>
  <c r="BN128" i="1"/>
  <c r="BB128" i="1" s="1"/>
  <c r="BM128" i="1"/>
  <c r="BA128" i="1" s="1"/>
  <c r="BL128" i="1"/>
  <c r="AZ128" i="1" s="1"/>
  <c r="BK128" i="1"/>
  <c r="AY128" i="1" s="1"/>
  <c r="F128" i="1" s="1"/>
  <c r="BJ128" i="1"/>
  <c r="AX128" i="1" s="1"/>
  <c r="AU128" i="1"/>
  <c r="AT128" i="1"/>
  <c r="U128" i="1"/>
  <c r="T128" i="1"/>
  <c r="CA126" i="1"/>
  <c r="BU126" i="1" s="1"/>
  <c r="BZ126" i="1"/>
  <c r="BT126" i="1" s="1"/>
  <c r="BY126" i="1"/>
  <c r="BS126" i="1" s="1"/>
  <c r="BX126" i="1"/>
  <c r="BR126" i="1" s="1"/>
  <c r="BO126" i="1"/>
  <c r="BC126" i="1" s="1"/>
  <c r="BN126" i="1"/>
  <c r="BB126" i="1" s="1"/>
  <c r="BM126" i="1"/>
  <c r="BA126" i="1" s="1"/>
  <c r="BL126" i="1"/>
  <c r="AZ126" i="1" s="1"/>
  <c r="BK126" i="1"/>
  <c r="AY126" i="1" s="1"/>
  <c r="F126" i="1" s="1"/>
  <c r="BJ126" i="1"/>
  <c r="AX126" i="1" s="1"/>
  <c r="AU126" i="1"/>
  <c r="AT126" i="1"/>
  <c r="CA124" i="1"/>
  <c r="BU124" i="1" s="1"/>
  <c r="BZ124" i="1"/>
  <c r="BT124" i="1" s="1"/>
  <c r="BY124" i="1"/>
  <c r="BS124" i="1" s="1"/>
  <c r="BX124" i="1"/>
  <c r="BR124" i="1" s="1"/>
  <c r="BW124" i="1"/>
  <c r="BQ124" i="1" s="1"/>
  <c r="BV124" i="1"/>
  <c r="BP124" i="1" s="1"/>
  <c r="BO124" i="1"/>
  <c r="BC124" i="1" s="1"/>
  <c r="BN124" i="1"/>
  <c r="BB124" i="1" s="1"/>
  <c r="BM124" i="1"/>
  <c r="BA124" i="1" s="1"/>
  <c r="BL124" i="1"/>
  <c r="AZ124" i="1" s="1"/>
  <c r="BK124" i="1"/>
  <c r="AY124" i="1" s="1"/>
  <c r="BJ124" i="1"/>
  <c r="AX124" i="1" s="1"/>
  <c r="AU124" i="1"/>
  <c r="AT124" i="1"/>
  <c r="CA123" i="1"/>
  <c r="BU123" i="1" s="1"/>
  <c r="BZ123" i="1"/>
  <c r="BT123" i="1" s="1"/>
  <c r="BY123" i="1"/>
  <c r="BS123" i="1" s="1"/>
  <c r="BX123" i="1"/>
  <c r="BR123" i="1" s="1"/>
  <c r="BW123" i="1"/>
  <c r="BQ123" i="1" s="1"/>
  <c r="BV123" i="1"/>
  <c r="BP123" i="1" s="1"/>
  <c r="BO123" i="1"/>
  <c r="BC123" i="1" s="1"/>
  <c r="BN123" i="1"/>
  <c r="BB123" i="1" s="1"/>
  <c r="BM123" i="1"/>
  <c r="BA123" i="1" s="1"/>
  <c r="BL123" i="1"/>
  <c r="AZ123" i="1" s="1"/>
  <c r="BK123" i="1"/>
  <c r="AY123" i="1" s="1"/>
  <c r="BJ123" i="1"/>
  <c r="AX123" i="1" s="1"/>
  <c r="AU123" i="1"/>
  <c r="AT123" i="1"/>
  <c r="U123" i="1"/>
  <c r="T123" i="1"/>
  <c r="CA122" i="1"/>
  <c r="BU122" i="1" s="1"/>
  <c r="BZ122" i="1"/>
  <c r="BT122" i="1" s="1"/>
  <c r="BY122" i="1"/>
  <c r="BS122" i="1" s="1"/>
  <c r="BX122" i="1"/>
  <c r="BR122" i="1" s="1"/>
  <c r="BW122" i="1"/>
  <c r="BQ122" i="1" s="1"/>
  <c r="BV122" i="1"/>
  <c r="BP122" i="1" s="1"/>
  <c r="BO122" i="1"/>
  <c r="BC122" i="1" s="1"/>
  <c r="BN122" i="1"/>
  <c r="BB122" i="1" s="1"/>
  <c r="BM122" i="1"/>
  <c r="BA122" i="1" s="1"/>
  <c r="BL122" i="1"/>
  <c r="AZ122" i="1" s="1"/>
  <c r="BK122" i="1"/>
  <c r="AY122" i="1" s="1"/>
  <c r="F122" i="1" s="1"/>
  <c r="BJ122" i="1"/>
  <c r="AX122" i="1" s="1"/>
  <c r="AU122" i="1"/>
  <c r="AT122" i="1"/>
  <c r="U122" i="1"/>
  <c r="T122" i="1"/>
  <c r="CA121" i="1"/>
  <c r="BU121" i="1" s="1"/>
  <c r="BZ121" i="1"/>
  <c r="BT121" i="1" s="1"/>
  <c r="BY121" i="1"/>
  <c r="BS121" i="1" s="1"/>
  <c r="BX121" i="1"/>
  <c r="BR121" i="1" s="1"/>
  <c r="BW121" i="1"/>
  <c r="BQ121" i="1" s="1"/>
  <c r="BV121" i="1"/>
  <c r="BP121" i="1" s="1"/>
  <c r="BO121" i="1"/>
  <c r="BC121" i="1" s="1"/>
  <c r="BN121" i="1"/>
  <c r="BB121" i="1" s="1"/>
  <c r="BM121" i="1"/>
  <c r="BA121" i="1" s="1"/>
  <c r="BL121" i="1"/>
  <c r="AZ121" i="1" s="1"/>
  <c r="BK121" i="1"/>
  <c r="AY121" i="1" s="1"/>
  <c r="F121" i="1" s="1"/>
  <c r="BJ121" i="1"/>
  <c r="AX121" i="1" s="1"/>
  <c r="AU121" i="1"/>
  <c r="AT121" i="1"/>
  <c r="U121" i="1"/>
  <c r="T121" i="1"/>
  <c r="CA120" i="1"/>
  <c r="BU120" i="1" s="1"/>
  <c r="BZ120" i="1"/>
  <c r="BT120" i="1" s="1"/>
  <c r="BY120" i="1"/>
  <c r="BS120" i="1" s="1"/>
  <c r="BX120" i="1"/>
  <c r="BR120" i="1" s="1"/>
  <c r="BW120" i="1"/>
  <c r="BQ120" i="1" s="1"/>
  <c r="BV120" i="1"/>
  <c r="BP120" i="1" s="1"/>
  <c r="BO120" i="1"/>
  <c r="BC120" i="1" s="1"/>
  <c r="BN120" i="1"/>
  <c r="BB120" i="1" s="1"/>
  <c r="BM120" i="1"/>
  <c r="BA120" i="1" s="1"/>
  <c r="BL120" i="1"/>
  <c r="AZ120" i="1" s="1"/>
  <c r="BK120" i="1"/>
  <c r="AY120" i="1" s="1"/>
  <c r="BJ120" i="1"/>
  <c r="AX120" i="1" s="1"/>
  <c r="AU120" i="1"/>
  <c r="AT120" i="1"/>
  <c r="U120" i="1"/>
  <c r="T120" i="1"/>
  <c r="CA119" i="1"/>
  <c r="BU119" i="1" s="1"/>
  <c r="BZ119" i="1"/>
  <c r="BT119" i="1" s="1"/>
  <c r="BY119" i="1"/>
  <c r="BS119" i="1" s="1"/>
  <c r="BX119" i="1"/>
  <c r="BR119" i="1" s="1"/>
  <c r="BW119" i="1"/>
  <c r="BQ119" i="1" s="1"/>
  <c r="BV119" i="1"/>
  <c r="BP119" i="1" s="1"/>
  <c r="BO119" i="1"/>
  <c r="BC119" i="1" s="1"/>
  <c r="BN119" i="1"/>
  <c r="BB119" i="1" s="1"/>
  <c r="BM119" i="1"/>
  <c r="BA119" i="1" s="1"/>
  <c r="BL119" i="1"/>
  <c r="AZ119" i="1" s="1"/>
  <c r="BK119" i="1"/>
  <c r="AY119" i="1" s="1"/>
  <c r="BJ119" i="1"/>
  <c r="AX119" i="1" s="1"/>
  <c r="AU119" i="1"/>
  <c r="AT119" i="1"/>
  <c r="U119" i="1"/>
  <c r="T119" i="1"/>
  <c r="CA117" i="1"/>
  <c r="BU117" i="1" s="1"/>
  <c r="BZ117" i="1"/>
  <c r="BT117" i="1" s="1"/>
  <c r="BY117" i="1"/>
  <c r="BS117" i="1" s="1"/>
  <c r="BX117" i="1"/>
  <c r="BR117" i="1" s="1"/>
  <c r="BW117" i="1"/>
  <c r="BQ117" i="1" s="1"/>
  <c r="BV117" i="1"/>
  <c r="BP117" i="1" s="1"/>
  <c r="BO117" i="1"/>
  <c r="BC117" i="1" s="1"/>
  <c r="BN117" i="1"/>
  <c r="BB117" i="1" s="1"/>
  <c r="BM117" i="1"/>
  <c r="BA117" i="1" s="1"/>
  <c r="BL117" i="1"/>
  <c r="AZ117" i="1" s="1"/>
  <c r="BK117" i="1"/>
  <c r="AY117" i="1" s="1"/>
  <c r="F117" i="1" s="1"/>
  <c r="BJ117" i="1"/>
  <c r="AX117" i="1" s="1"/>
  <c r="AU117" i="1"/>
  <c r="AT117" i="1"/>
  <c r="U117" i="1"/>
  <c r="T117" i="1"/>
  <c r="CA116" i="1"/>
  <c r="BU116" i="1" s="1"/>
  <c r="BZ116" i="1"/>
  <c r="BT116" i="1" s="1"/>
  <c r="BY116" i="1"/>
  <c r="BS116" i="1" s="1"/>
  <c r="BX116" i="1"/>
  <c r="BR116" i="1" s="1"/>
  <c r="BW116" i="1"/>
  <c r="BQ116" i="1" s="1"/>
  <c r="BV116" i="1"/>
  <c r="BP116" i="1" s="1"/>
  <c r="BO116" i="1"/>
  <c r="BC116" i="1" s="1"/>
  <c r="BN116" i="1"/>
  <c r="BB116" i="1" s="1"/>
  <c r="BM116" i="1"/>
  <c r="BA116" i="1" s="1"/>
  <c r="BL116" i="1"/>
  <c r="AZ116" i="1" s="1"/>
  <c r="BK116" i="1"/>
  <c r="AY116" i="1" s="1"/>
  <c r="BJ116" i="1"/>
  <c r="AX116" i="1" s="1"/>
  <c r="AU116" i="1"/>
  <c r="AT116" i="1"/>
  <c r="U116" i="1"/>
  <c r="T116" i="1"/>
  <c r="CA115" i="1"/>
  <c r="BU115" i="1" s="1"/>
  <c r="BZ115" i="1"/>
  <c r="BT115" i="1" s="1"/>
  <c r="BY115" i="1"/>
  <c r="BS115" i="1" s="1"/>
  <c r="BX115" i="1"/>
  <c r="BR115" i="1" s="1"/>
  <c r="BW115" i="1"/>
  <c r="BQ115" i="1" s="1"/>
  <c r="BV115" i="1"/>
  <c r="BP115" i="1" s="1"/>
  <c r="BO115" i="1"/>
  <c r="BC115" i="1" s="1"/>
  <c r="BN115" i="1"/>
  <c r="BB115" i="1" s="1"/>
  <c r="BM115" i="1"/>
  <c r="BA115" i="1" s="1"/>
  <c r="BL115" i="1"/>
  <c r="AZ115" i="1" s="1"/>
  <c r="BK115" i="1"/>
  <c r="AY115" i="1" s="1"/>
  <c r="BJ115" i="1"/>
  <c r="AX115" i="1" s="1"/>
  <c r="AU115" i="1"/>
  <c r="AT115" i="1"/>
  <c r="U115" i="1"/>
  <c r="T115" i="1"/>
  <c r="CA114" i="1"/>
  <c r="BU114" i="1" s="1"/>
  <c r="BZ114" i="1"/>
  <c r="BT114" i="1" s="1"/>
  <c r="BY114" i="1"/>
  <c r="BS114" i="1" s="1"/>
  <c r="BX114" i="1"/>
  <c r="BR114" i="1" s="1"/>
  <c r="BW114" i="1"/>
  <c r="BQ114" i="1" s="1"/>
  <c r="BV114" i="1"/>
  <c r="BP114" i="1" s="1"/>
  <c r="BO114" i="1"/>
  <c r="BC114" i="1" s="1"/>
  <c r="BN114" i="1"/>
  <c r="BB114" i="1" s="1"/>
  <c r="BM114" i="1"/>
  <c r="BA114" i="1" s="1"/>
  <c r="BL114" i="1"/>
  <c r="AZ114" i="1" s="1"/>
  <c r="BK114" i="1"/>
  <c r="AY114" i="1" s="1"/>
  <c r="F114" i="1" s="1"/>
  <c r="BJ114" i="1"/>
  <c r="AX114" i="1" s="1"/>
  <c r="AU114" i="1"/>
  <c r="AT114" i="1"/>
  <c r="U114" i="1"/>
  <c r="T114" i="1"/>
  <c r="CA113" i="1"/>
  <c r="BU113" i="1" s="1"/>
  <c r="BZ113" i="1"/>
  <c r="BT113" i="1" s="1"/>
  <c r="BY113" i="1"/>
  <c r="BS113" i="1" s="1"/>
  <c r="BX113" i="1"/>
  <c r="BR113" i="1" s="1"/>
  <c r="BW113" i="1"/>
  <c r="BQ113" i="1" s="1"/>
  <c r="BV113" i="1"/>
  <c r="BP113" i="1" s="1"/>
  <c r="BO113" i="1"/>
  <c r="BC113" i="1" s="1"/>
  <c r="BN113" i="1"/>
  <c r="BB113" i="1" s="1"/>
  <c r="BM113" i="1"/>
  <c r="BA113" i="1" s="1"/>
  <c r="BL113" i="1"/>
  <c r="AZ113" i="1" s="1"/>
  <c r="BK113" i="1"/>
  <c r="AY113" i="1" s="1"/>
  <c r="BJ113" i="1"/>
  <c r="AX113" i="1" s="1"/>
  <c r="AU113" i="1"/>
  <c r="AT113" i="1"/>
  <c r="U113" i="1"/>
  <c r="T113" i="1"/>
  <c r="CA111" i="1"/>
  <c r="BU111" i="1" s="1"/>
  <c r="BZ111" i="1"/>
  <c r="BT111" i="1" s="1"/>
  <c r="BY111" i="1"/>
  <c r="BS111" i="1" s="1"/>
  <c r="BX111" i="1"/>
  <c r="BR111" i="1" s="1"/>
  <c r="BW111" i="1"/>
  <c r="BQ111" i="1" s="1"/>
  <c r="BV111" i="1"/>
  <c r="BP111" i="1" s="1"/>
  <c r="BO111" i="1"/>
  <c r="BC111" i="1" s="1"/>
  <c r="BN111" i="1"/>
  <c r="BB111" i="1" s="1"/>
  <c r="BM111" i="1"/>
  <c r="BA111" i="1" s="1"/>
  <c r="BL111" i="1"/>
  <c r="AZ111" i="1" s="1"/>
  <c r="BK111" i="1"/>
  <c r="AY111" i="1" s="1"/>
  <c r="F111" i="1" s="1"/>
  <c r="BJ111" i="1"/>
  <c r="AX111" i="1" s="1"/>
  <c r="AU111" i="1"/>
  <c r="AT111" i="1"/>
  <c r="U111" i="1"/>
  <c r="T111" i="1"/>
  <c r="CA110" i="1"/>
  <c r="BU110" i="1" s="1"/>
  <c r="BZ110" i="1"/>
  <c r="BT110" i="1" s="1"/>
  <c r="BY110" i="1"/>
  <c r="BS110" i="1" s="1"/>
  <c r="BX110" i="1"/>
  <c r="BR110" i="1" s="1"/>
  <c r="BW110" i="1"/>
  <c r="BQ110" i="1" s="1"/>
  <c r="BV110" i="1"/>
  <c r="BP110" i="1" s="1"/>
  <c r="BO110" i="1"/>
  <c r="BC110" i="1" s="1"/>
  <c r="BN110" i="1"/>
  <c r="BB110" i="1" s="1"/>
  <c r="BM110" i="1"/>
  <c r="BA110" i="1" s="1"/>
  <c r="BL110" i="1"/>
  <c r="AZ110" i="1" s="1"/>
  <c r="BK110" i="1"/>
  <c r="AY110" i="1" s="1"/>
  <c r="BJ110" i="1"/>
  <c r="AX110" i="1" s="1"/>
  <c r="AU110" i="1"/>
  <c r="AT110" i="1"/>
  <c r="U110" i="1"/>
  <c r="T110" i="1"/>
  <c r="CA109" i="1"/>
  <c r="BU109" i="1" s="1"/>
  <c r="BZ109" i="1"/>
  <c r="BT109" i="1" s="1"/>
  <c r="BY109" i="1"/>
  <c r="BS109" i="1" s="1"/>
  <c r="BX109" i="1"/>
  <c r="BR109" i="1" s="1"/>
  <c r="BV109" i="1"/>
  <c r="BP109" i="1" s="1"/>
  <c r="BO109" i="1"/>
  <c r="BC109" i="1" s="1"/>
  <c r="BN109" i="1"/>
  <c r="BB109" i="1" s="1"/>
  <c r="BM109" i="1"/>
  <c r="BA109" i="1" s="1"/>
  <c r="BL109" i="1"/>
  <c r="AZ109" i="1" s="1"/>
  <c r="BK109" i="1"/>
  <c r="AY109" i="1" s="1"/>
  <c r="F109" i="1" s="1"/>
  <c r="BJ109" i="1"/>
  <c r="AX109" i="1" s="1"/>
  <c r="AU109" i="1"/>
  <c r="AT109" i="1"/>
  <c r="U109" i="1"/>
  <c r="T109" i="1"/>
  <c r="CA108" i="1"/>
  <c r="BU108" i="1" s="1"/>
  <c r="BZ108" i="1"/>
  <c r="BT108" i="1" s="1"/>
  <c r="BY108" i="1"/>
  <c r="BS108" i="1" s="1"/>
  <c r="BX108" i="1"/>
  <c r="BR108" i="1" s="1"/>
  <c r="BW108" i="1"/>
  <c r="BQ108" i="1" s="1"/>
  <c r="BV108" i="1"/>
  <c r="BP108" i="1" s="1"/>
  <c r="BO108" i="1"/>
  <c r="BC108" i="1" s="1"/>
  <c r="BN108" i="1"/>
  <c r="BB108" i="1" s="1"/>
  <c r="BM108" i="1"/>
  <c r="BA108" i="1" s="1"/>
  <c r="BL108" i="1"/>
  <c r="AZ108" i="1" s="1"/>
  <c r="BK108" i="1"/>
  <c r="AY108" i="1" s="1"/>
  <c r="BJ108" i="1"/>
  <c r="AX108" i="1" s="1"/>
  <c r="AU108" i="1"/>
  <c r="AT108" i="1"/>
  <c r="U108" i="1"/>
  <c r="T108" i="1"/>
  <c r="CA107" i="1"/>
  <c r="BU107" i="1" s="1"/>
  <c r="BZ107" i="1"/>
  <c r="BT107" i="1" s="1"/>
  <c r="BY107" i="1"/>
  <c r="BS107" i="1" s="1"/>
  <c r="BX107" i="1"/>
  <c r="BR107" i="1" s="1"/>
  <c r="BW107" i="1"/>
  <c r="BQ107" i="1" s="1"/>
  <c r="BV107" i="1"/>
  <c r="BP107" i="1" s="1"/>
  <c r="BO107" i="1"/>
  <c r="BC107" i="1" s="1"/>
  <c r="BN107" i="1"/>
  <c r="BB107" i="1" s="1"/>
  <c r="BM107" i="1"/>
  <c r="BA107" i="1" s="1"/>
  <c r="BL107" i="1"/>
  <c r="AZ107" i="1" s="1"/>
  <c r="BK107" i="1"/>
  <c r="AY107" i="1" s="1"/>
  <c r="F107" i="1" s="1"/>
  <c r="BJ107" i="1"/>
  <c r="AX107" i="1" s="1"/>
  <c r="AU107" i="1"/>
  <c r="AT107" i="1"/>
  <c r="U107" i="1"/>
  <c r="T107" i="1"/>
  <c r="CA106" i="1"/>
  <c r="BU106" i="1" s="1"/>
  <c r="BZ106" i="1"/>
  <c r="BT106" i="1" s="1"/>
  <c r="BY106" i="1"/>
  <c r="BS106" i="1" s="1"/>
  <c r="BX106" i="1"/>
  <c r="BR106" i="1" s="1"/>
  <c r="BW106" i="1"/>
  <c r="BQ106" i="1" s="1"/>
  <c r="BV106" i="1"/>
  <c r="BP106" i="1" s="1"/>
  <c r="BO106" i="1"/>
  <c r="BC106" i="1" s="1"/>
  <c r="BN106" i="1"/>
  <c r="BB106" i="1" s="1"/>
  <c r="BM106" i="1"/>
  <c r="BA106" i="1" s="1"/>
  <c r="BL106" i="1"/>
  <c r="AZ106" i="1" s="1"/>
  <c r="BK106" i="1"/>
  <c r="AY106" i="1" s="1"/>
  <c r="BJ106" i="1"/>
  <c r="AX106" i="1" s="1"/>
  <c r="AU106" i="1"/>
  <c r="AT106" i="1"/>
  <c r="U106" i="1"/>
  <c r="T106" i="1"/>
  <c r="CA105" i="1"/>
  <c r="BU105" i="1" s="1"/>
  <c r="BZ105" i="1"/>
  <c r="BT105" i="1" s="1"/>
  <c r="BY105" i="1"/>
  <c r="BS105" i="1" s="1"/>
  <c r="BX105" i="1"/>
  <c r="BR105" i="1" s="1"/>
  <c r="BW105" i="1"/>
  <c r="BQ105" i="1" s="1"/>
  <c r="BV105" i="1"/>
  <c r="BP105" i="1" s="1"/>
  <c r="BO105" i="1"/>
  <c r="BC105" i="1" s="1"/>
  <c r="BN105" i="1"/>
  <c r="BB105" i="1" s="1"/>
  <c r="BM105" i="1"/>
  <c r="BA105" i="1" s="1"/>
  <c r="BL105" i="1"/>
  <c r="AZ105" i="1" s="1"/>
  <c r="BK105" i="1"/>
  <c r="AY105" i="1" s="1"/>
  <c r="BJ105" i="1"/>
  <c r="AX105" i="1" s="1"/>
  <c r="AU105" i="1"/>
  <c r="AT105" i="1"/>
  <c r="U105" i="1"/>
  <c r="T105" i="1"/>
  <c r="CA103" i="1"/>
  <c r="BU103" i="1" s="1"/>
  <c r="BZ103" i="1"/>
  <c r="BT103" i="1" s="1"/>
  <c r="BY103" i="1"/>
  <c r="BS103" i="1" s="1"/>
  <c r="BX103" i="1"/>
  <c r="BR103" i="1" s="1"/>
  <c r="BW103" i="1"/>
  <c r="BQ103" i="1" s="1"/>
  <c r="BV103" i="1"/>
  <c r="BP103" i="1" s="1"/>
  <c r="BO103" i="1"/>
  <c r="BC103" i="1" s="1"/>
  <c r="BN103" i="1"/>
  <c r="BB103" i="1" s="1"/>
  <c r="BM103" i="1"/>
  <c r="BA103" i="1" s="1"/>
  <c r="BL103" i="1"/>
  <c r="AZ103" i="1" s="1"/>
  <c r="BK103" i="1"/>
  <c r="AY103" i="1" s="1"/>
  <c r="F103" i="1" s="1"/>
  <c r="BJ103" i="1"/>
  <c r="AX103" i="1" s="1"/>
  <c r="AU103" i="1"/>
  <c r="AT103" i="1"/>
  <c r="U103" i="1"/>
  <c r="T103" i="1"/>
  <c r="CA101" i="1"/>
  <c r="BU101" i="1" s="1"/>
  <c r="BZ101" i="1"/>
  <c r="BT101" i="1" s="1"/>
  <c r="BY101" i="1"/>
  <c r="BS101" i="1" s="1"/>
  <c r="BX101" i="1"/>
  <c r="BR101" i="1" s="1"/>
  <c r="BW101" i="1"/>
  <c r="BQ101" i="1" s="1"/>
  <c r="BV101" i="1"/>
  <c r="BP101" i="1" s="1"/>
  <c r="BO101" i="1"/>
  <c r="BC101" i="1" s="1"/>
  <c r="BN101" i="1"/>
  <c r="BB101" i="1" s="1"/>
  <c r="BM101" i="1"/>
  <c r="BA101" i="1" s="1"/>
  <c r="BL101" i="1"/>
  <c r="AZ101" i="1" s="1"/>
  <c r="BK101" i="1"/>
  <c r="AY101" i="1" s="1"/>
  <c r="F101" i="1" s="1"/>
  <c r="BJ101" i="1"/>
  <c r="AX101" i="1" s="1"/>
  <c r="AU101" i="1"/>
  <c r="AT101" i="1"/>
  <c r="U101" i="1"/>
  <c r="T101" i="1"/>
  <c r="CA100" i="1"/>
  <c r="BU100" i="1" s="1"/>
  <c r="BZ100" i="1"/>
  <c r="BT100" i="1" s="1"/>
  <c r="BY100" i="1"/>
  <c r="BS100" i="1" s="1"/>
  <c r="BX100" i="1"/>
  <c r="BR100" i="1" s="1"/>
  <c r="BW100" i="1"/>
  <c r="BQ100" i="1" s="1"/>
  <c r="BV100" i="1"/>
  <c r="BP100" i="1" s="1"/>
  <c r="BO100" i="1"/>
  <c r="BC100" i="1" s="1"/>
  <c r="BN100" i="1"/>
  <c r="BB100" i="1" s="1"/>
  <c r="BM100" i="1"/>
  <c r="BA100" i="1" s="1"/>
  <c r="BL100" i="1"/>
  <c r="AZ100" i="1" s="1"/>
  <c r="BK100" i="1"/>
  <c r="AY100" i="1" s="1"/>
  <c r="BJ100" i="1"/>
  <c r="AX100" i="1" s="1"/>
  <c r="AU100" i="1"/>
  <c r="AT100" i="1"/>
  <c r="U100" i="1"/>
  <c r="T100" i="1"/>
  <c r="CA98" i="1"/>
  <c r="BU98" i="1" s="1"/>
  <c r="BZ98" i="1"/>
  <c r="BT98" i="1" s="1"/>
  <c r="BY98" i="1"/>
  <c r="BS98" i="1" s="1"/>
  <c r="BX98" i="1"/>
  <c r="BR98" i="1" s="1"/>
  <c r="BW98" i="1"/>
  <c r="BQ98" i="1" s="1"/>
  <c r="BV98" i="1"/>
  <c r="BP98" i="1" s="1"/>
  <c r="BO98" i="1"/>
  <c r="BC98" i="1" s="1"/>
  <c r="BN98" i="1"/>
  <c r="BB98" i="1" s="1"/>
  <c r="BM98" i="1"/>
  <c r="BA98" i="1" s="1"/>
  <c r="BL98" i="1"/>
  <c r="AZ98" i="1" s="1"/>
  <c r="BK98" i="1"/>
  <c r="AY98" i="1" s="1"/>
  <c r="BJ98" i="1"/>
  <c r="AX98" i="1" s="1"/>
  <c r="AU98" i="1"/>
  <c r="AT98" i="1"/>
  <c r="U98" i="1"/>
  <c r="T98" i="1"/>
  <c r="CA97" i="1"/>
  <c r="BU97" i="1" s="1"/>
  <c r="BZ97" i="1"/>
  <c r="BT97" i="1" s="1"/>
  <c r="BY97" i="1"/>
  <c r="BS97" i="1" s="1"/>
  <c r="BX97" i="1"/>
  <c r="BR97" i="1" s="1"/>
  <c r="BW97" i="1"/>
  <c r="BQ97" i="1" s="1"/>
  <c r="BV97" i="1"/>
  <c r="BP97" i="1" s="1"/>
  <c r="BO97" i="1"/>
  <c r="BC97" i="1" s="1"/>
  <c r="BN97" i="1"/>
  <c r="BB97" i="1" s="1"/>
  <c r="BM97" i="1"/>
  <c r="BA97" i="1" s="1"/>
  <c r="BL97" i="1"/>
  <c r="AZ97" i="1" s="1"/>
  <c r="BK97" i="1"/>
  <c r="AY97" i="1" s="1"/>
  <c r="BJ97" i="1"/>
  <c r="AX97" i="1" s="1"/>
  <c r="AU97" i="1"/>
  <c r="AT97" i="1"/>
  <c r="U97" i="1"/>
  <c r="T97" i="1"/>
  <c r="CA96" i="1"/>
  <c r="BU96" i="1" s="1"/>
  <c r="BZ96" i="1"/>
  <c r="BT96" i="1" s="1"/>
  <c r="BY96" i="1"/>
  <c r="BS96" i="1" s="1"/>
  <c r="BX96" i="1"/>
  <c r="BR96" i="1" s="1"/>
  <c r="BW96" i="1"/>
  <c r="BQ96" i="1" s="1"/>
  <c r="BV96" i="1"/>
  <c r="BP96" i="1" s="1"/>
  <c r="BO96" i="1"/>
  <c r="BC96" i="1" s="1"/>
  <c r="BN96" i="1"/>
  <c r="BB96" i="1" s="1"/>
  <c r="BM96" i="1"/>
  <c r="BA96" i="1" s="1"/>
  <c r="BL96" i="1"/>
  <c r="AZ96" i="1" s="1"/>
  <c r="BK96" i="1"/>
  <c r="AY96" i="1" s="1"/>
  <c r="F96" i="1" s="1"/>
  <c r="BJ96" i="1"/>
  <c r="AX96" i="1" s="1"/>
  <c r="AU96" i="1"/>
  <c r="AT96" i="1"/>
  <c r="U96" i="1"/>
  <c r="T96" i="1"/>
  <c r="CA95" i="1"/>
  <c r="BU95" i="1" s="1"/>
  <c r="BZ95" i="1"/>
  <c r="BT95" i="1" s="1"/>
  <c r="BY95" i="1"/>
  <c r="BS95" i="1" s="1"/>
  <c r="BX95" i="1"/>
  <c r="BR95" i="1" s="1"/>
  <c r="BW95" i="1"/>
  <c r="BQ95" i="1" s="1"/>
  <c r="F95" i="1" s="1"/>
  <c r="BV95" i="1"/>
  <c r="BP95" i="1" s="1"/>
  <c r="BO95" i="1"/>
  <c r="BC95" i="1" s="1"/>
  <c r="BN95" i="1"/>
  <c r="BB95" i="1" s="1"/>
  <c r="BM95" i="1"/>
  <c r="BA95" i="1" s="1"/>
  <c r="BL95" i="1"/>
  <c r="AZ95" i="1" s="1"/>
  <c r="AU95" i="1"/>
  <c r="AT95" i="1"/>
  <c r="U95" i="1"/>
  <c r="T95" i="1"/>
  <c r="CA93" i="1"/>
  <c r="BU93" i="1" s="1"/>
  <c r="BZ93" i="1"/>
  <c r="BT93" i="1" s="1"/>
  <c r="BY93" i="1"/>
  <c r="BS93" i="1" s="1"/>
  <c r="BX93" i="1"/>
  <c r="BR93" i="1" s="1"/>
  <c r="BW93" i="1"/>
  <c r="BQ93" i="1" s="1"/>
  <c r="BV93" i="1"/>
  <c r="BP93" i="1" s="1"/>
  <c r="BO93" i="1"/>
  <c r="BC93" i="1" s="1"/>
  <c r="BN93" i="1"/>
  <c r="BB93" i="1" s="1"/>
  <c r="BM93" i="1"/>
  <c r="BA93" i="1" s="1"/>
  <c r="BL93" i="1"/>
  <c r="AZ93" i="1" s="1"/>
  <c r="BK93" i="1"/>
  <c r="AY93" i="1" s="1"/>
  <c r="BJ93" i="1"/>
  <c r="AX93" i="1" s="1"/>
  <c r="AU93" i="1"/>
  <c r="AT93" i="1"/>
  <c r="U93" i="1"/>
  <c r="T93" i="1"/>
  <c r="CA92" i="1"/>
  <c r="BU92" i="1" s="1"/>
  <c r="BZ92" i="1"/>
  <c r="BT92" i="1" s="1"/>
  <c r="BY92" i="1"/>
  <c r="BS92" i="1" s="1"/>
  <c r="BX92" i="1"/>
  <c r="BR92" i="1" s="1"/>
  <c r="BW92" i="1"/>
  <c r="BQ92" i="1" s="1"/>
  <c r="BV92" i="1"/>
  <c r="BP92" i="1" s="1"/>
  <c r="BO92" i="1"/>
  <c r="BC92" i="1" s="1"/>
  <c r="BN92" i="1"/>
  <c r="BB92" i="1" s="1"/>
  <c r="BM92" i="1"/>
  <c r="BA92" i="1" s="1"/>
  <c r="BL92" i="1"/>
  <c r="AZ92" i="1" s="1"/>
  <c r="BK92" i="1"/>
  <c r="AY92" i="1" s="1"/>
  <c r="BJ92" i="1"/>
  <c r="AX92" i="1" s="1"/>
  <c r="AU92" i="1"/>
  <c r="AT92" i="1"/>
  <c r="U92" i="1"/>
  <c r="T92" i="1"/>
  <c r="CA91" i="1"/>
  <c r="BU91" i="1" s="1"/>
  <c r="BZ91" i="1"/>
  <c r="BT91" i="1" s="1"/>
  <c r="BY91" i="1"/>
  <c r="BS91" i="1" s="1"/>
  <c r="BX91" i="1"/>
  <c r="BR91" i="1" s="1"/>
  <c r="BW91" i="1"/>
  <c r="BQ91" i="1" s="1"/>
  <c r="BV91" i="1"/>
  <c r="BP91" i="1" s="1"/>
  <c r="BO91" i="1"/>
  <c r="BC91" i="1" s="1"/>
  <c r="BN91" i="1"/>
  <c r="BB91" i="1" s="1"/>
  <c r="BM91" i="1"/>
  <c r="BA91" i="1" s="1"/>
  <c r="BL91" i="1"/>
  <c r="AZ91" i="1" s="1"/>
  <c r="BK91" i="1"/>
  <c r="AY91" i="1" s="1"/>
  <c r="BJ91" i="1"/>
  <c r="AX91" i="1" s="1"/>
  <c r="AU91" i="1"/>
  <c r="AT91" i="1"/>
  <c r="U91" i="1"/>
  <c r="T91" i="1"/>
  <c r="CA90" i="1"/>
  <c r="BU90" i="1" s="1"/>
  <c r="BZ90" i="1"/>
  <c r="BT90" i="1" s="1"/>
  <c r="BY90" i="1"/>
  <c r="BS90" i="1" s="1"/>
  <c r="BX90" i="1"/>
  <c r="BR90" i="1" s="1"/>
  <c r="BW90" i="1"/>
  <c r="BQ90" i="1" s="1"/>
  <c r="BV90" i="1"/>
  <c r="BP90" i="1" s="1"/>
  <c r="BO90" i="1"/>
  <c r="BC90" i="1" s="1"/>
  <c r="BN90" i="1"/>
  <c r="BB90" i="1" s="1"/>
  <c r="BM90" i="1"/>
  <c r="BA90" i="1" s="1"/>
  <c r="BL90" i="1"/>
  <c r="AZ90" i="1" s="1"/>
  <c r="BK90" i="1"/>
  <c r="AY90" i="1" s="1"/>
  <c r="BJ90" i="1"/>
  <c r="AX90" i="1" s="1"/>
  <c r="AU90" i="1"/>
  <c r="AT90" i="1"/>
  <c r="U90" i="1"/>
  <c r="T90" i="1"/>
  <c r="CA89" i="1"/>
  <c r="BU89" i="1" s="1"/>
  <c r="BZ89" i="1"/>
  <c r="BT89" i="1" s="1"/>
  <c r="BO89" i="1"/>
  <c r="BC89" i="1" s="1"/>
  <c r="BN89" i="1"/>
  <c r="BB89" i="1" s="1"/>
  <c r="BL89" i="1"/>
  <c r="AZ89" i="1" s="1"/>
  <c r="BK89" i="1"/>
  <c r="AY89" i="1" s="1"/>
  <c r="F89" i="1" s="1"/>
  <c r="BJ89" i="1"/>
  <c r="AX89" i="1" s="1"/>
  <c r="AU89" i="1"/>
  <c r="AT89" i="1"/>
  <c r="U89" i="1"/>
  <c r="T89" i="1"/>
  <c r="CA87" i="1"/>
  <c r="BU87" i="1" s="1"/>
  <c r="BZ87" i="1"/>
  <c r="BT87" i="1" s="1"/>
  <c r="BY87" i="1"/>
  <c r="BS87" i="1" s="1"/>
  <c r="BX87" i="1"/>
  <c r="BR87" i="1" s="1"/>
  <c r="BW87" i="1"/>
  <c r="BQ87" i="1" s="1"/>
  <c r="BV87" i="1"/>
  <c r="BP87" i="1" s="1"/>
  <c r="BO87" i="1"/>
  <c r="BC87" i="1" s="1"/>
  <c r="BN87" i="1"/>
  <c r="BB87" i="1" s="1"/>
  <c r="BM87" i="1"/>
  <c r="BA87" i="1" s="1"/>
  <c r="BL87" i="1"/>
  <c r="AZ87" i="1" s="1"/>
  <c r="BK87" i="1"/>
  <c r="AY87" i="1" s="1"/>
  <c r="F87" i="1" s="1"/>
  <c r="BJ87" i="1"/>
  <c r="AX87" i="1" s="1"/>
  <c r="AU87" i="1"/>
  <c r="AT87" i="1"/>
  <c r="U87" i="1"/>
  <c r="T87" i="1"/>
  <c r="CA86" i="1"/>
  <c r="BU86" i="1" s="1"/>
  <c r="BZ86" i="1"/>
  <c r="BT86" i="1" s="1"/>
  <c r="BY86" i="1"/>
  <c r="BS86" i="1" s="1"/>
  <c r="BX86" i="1"/>
  <c r="BR86" i="1" s="1"/>
  <c r="BW86" i="1"/>
  <c r="BQ86" i="1" s="1"/>
  <c r="BV86" i="1"/>
  <c r="BP86" i="1" s="1"/>
  <c r="BO86" i="1"/>
  <c r="BC86" i="1" s="1"/>
  <c r="BN86" i="1"/>
  <c r="BB86" i="1" s="1"/>
  <c r="BM86" i="1"/>
  <c r="BA86" i="1" s="1"/>
  <c r="BL86" i="1"/>
  <c r="AZ86" i="1" s="1"/>
  <c r="BK86" i="1"/>
  <c r="AY86" i="1" s="1"/>
  <c r="F86" i="1" s="1"/>
  <c r="BJ86" i="1"/>
  <c r="AX86" i="1" s="1"/>
  <c r="AU86" i="1"/>
  <c r="AT86" i="1"/>
  <c r="U86" i="1"/>
  <c r="T86" i="1"/>
  <c r="CA85" i="1"/>
  <c r="BU85" i="1" s="1"/>
  <c r="BZ85" i="1"/>
  <c r="BT85" i="1" s="1"/>
  <c r="BY85" i="1"/>
  <c r="BS85" i="1" s="1"/>
  <c r="BX85" i="1"/>
  <c r="BR85" i="1" s="1"/>
  <c r="BW85" i="1"/>
  <c r="BQ85" i="1" s="1"/>
  <c r="BV85" i="1"/>
  <c r="BP85" i="1" s="1"/>
  <c r="BO85" i="1"/>
  <c r="BC85" i="1" s="1"/>
  <c r="BN85" i="1"/>
  <c r="BB85" i="1" s="1"/>
  <c r="BM85" i="1"/>
  <c r="BA85" i="1" s="1"/>
  <c r="BL85" i="1"/>
  <c r="AZ85" i="1" s="1"/>
  <c r="BK85" i="1"/>
  <c r="AY85" i="1" s="1"/>
  <c r="F85" i="1" s="1"/>
  <c r="BJ85" i="1"/>
  <c r="AX85" i="1" s="1"/>
  <c r="AU85" i="1"/>
  <c r="AT85" i="1"/>
  <c r="U85" i="1"/>
  <c r="T85" i="1"/>
  <c r="CA83" i="1"/>
  <c r="BU83" i="1" s="1"/>
  <c r="BZ83" i="1"/>
  <c r="BT83" i="1" s="1"/>
  <c r="BY83" i="1"/>
  <c r="BS83" i="1" s="1"/>
  <c r="BX83" i="1"/>
  <c r="BR83" i="1" s="1"/>
  <c r="BW83" i="1"/>
  <c r="BQ83" i="1" s="1"/>
  <c r="BV83" i="1"/>
  <c r="BP83" i="1" s="1"/>
  <c r="BO83" i="1"/>
  <c r="BC83" i="1" s="1"/>
  <c r="BN83" i="1"/>
  <c r="BB83" i="1" s="1"/>
  <c r="BM83" i="1"/>
  <c r="BA83" i="1" s="1"/>
  <c r="BL83" i="1"/>
  <c r="AZ83" i="1" s="1"/>
  <c r="BK83" i="1"/>
  <c r="AY83" i="1" s="1"/>
  <c r="F83" i="1" s="1"/>
  <c r="BJ83" i="1"/>
  <c r="AX83" i="1" s="1"/>
  <c r="AU83" i="1"/>
  <c r="AT83" i="1"/>
  <c r="U83" i="1"/>
  <c r="T83" i="1"/>
  <c r="CA81" i="1"/>
  <c r="BU81" i="1" s="1"/>
  <c r="BZ81" i="1"/>
  <c r="BT81" i="1" s="1"/>
  <c r="BY81" i="1"/>
  <c r="BS81" i="1" s="1"/>
  <c r="BX81" i="1"/>
  <c r="BR81" i="1" s="1"/>
  <c r="BW81" i="1"/>
  <c r="BQ81" i="1" s="1"/>
  <c r="BV81" i="1"/>
  <c r="BP81" i="1" s="1"/>
  <c r="BO81" i="1"/>
  <c r="BC81" i="1" s="1"/>
  <c r="BN81" i="1"/>
  <c r="BB81" i="1" s="1"/>
  <c r="BM81" i="1"/>
  <c r="BA81" i="1" s="1"/>
  <c r="BL81" i="1"/>
  <c r="AZ81" i="1" s="1"/>
  <c r="BK81" i="1"/>
  <c r="AY81" i="1" s="1"/>
  <c r="F81" i="1" s="1"/>
  <c r="BJ81" i="1"/>
  <c r="AX81" i="1" s="1"/>
  <c r="AU81" i="1"/>
  <c r="AT81" i="1"/>
  <c r="U81" i="1"/>
  <c r="T81" i="1"/>
  <c r="CA80" i="1"/>
  <c r="BU80" i="1" s="1"/>
  <c r="BZ80" i="1"/>
  <c r="BT80" i="1" s="1"/>
  <c r="BY80" i="1"/>
  <c r="BS80" i="1" s="1"/>
  <c r="BX80" i="1"/>
  <c r="BR80" i="1" s="1"/>
  <c r="BW80" i="1"/>
  <c r="BQ80" i="1" s="1"/>
  <c r="BV80" i="1"/>
  <c r="BP80" i="1" s="1"/>
  <c r="BO80" i="1"/>
  <c r="BC80" i="1" s="1"/>
  <c r="BN80" i="1"/>
  <c r="BB80" i="1" s="1"/>
  <c r="BM80" i="1"/>
  <c r="BA80" i="1" s="1"/>
  <c r="BL80" i="1"/>
  <c r="AZ80" i="1" s="1"/>
  <c r="BK80" i="1"/>
  <c r="AY80" i="1" s="1"/>
  <c r="BJ80" i="1"/>
  <c r="AX80" i="1" s="1"/>
  <c r="AU80" i="1"/>
  <c r="AT80" i="1"/>
  <c r="U80" i="1"/>
  <c r="T80" i="1"/>
  <c r="CA79" i="1"/>
  <c r="BU79" i="1" s="1"/>
  <c r="BZ79" i="1"/>
  <c r="BT79" i="1" s="1"/>
  <c r="BY79" i="1"/>
  <c r="BS79" i="1" s="1"/>
  <c r="BX79" i="1"/>
  <c r="BR79" i="1" s="1"/>
  <c r="BW79" i="1"/>
  <c r="BQ79" i="1" s="1"/>
  <c r="BV79" i="1"/>
  <c r="BP79" i="1" s="1"/>
  <c r="BO79" i="1"/>
  <c r="BC79" i="1" s="1"/>
  <c r="BN79" i="1"/>
  <c r="BB79" i="1" s="1"/>
  <c r="BM79" i="1"/>
  <c r="BA79" i="1" s="1"/>
  <c r="BL79" i="1"/>
  <c r="AZ79" i="1" s="1"/>
  <c r="BK79" i="1"/>
  <c r="AY79" i="1" s="1"/>
  <c r="BJ79" i="1"/>
  <c r="AX79" i="1" s="1"/>
  <c r="AU79" i="1"/>
  <c r="AT79" i="1"/>
  <c r="U79" i="1"/>
  <c r="T79" i="1"/>
  <c r="CA78" i="1"/>
  <c r="BU78" i="1" s="1"/>
  <c r="BZ78" i="1"/>
  <c r="BT78" i="1" s="1"/>
  <c r="BY78" i="1"/>
  <c r="BS78" i="1" s="1"/>
  <c r="BX78" i="1"/>
  <c r="BR78" i="1" s="1"/>
  <c r="BW78" i="1"/>
  <c r="BQ78" i="1" s="1"/>
  <c r="BV78" i="1"/>
  <c r="BP78" i="1" s="1"/>
  <c r="BO78" i="1"/>
  <c r="BC78" i="1" s="1"/>
  <c r="BN78" i="1"/>
  <c r="BB78" i="1" s="1"/>
  <c r="BM78" i="1"/>
  <c r="BA78" i="1" s="1"/>
  <c r="BL78" i="1"/>
  <c r="AZ78" i="1" s="1"/>
  <c r="BK78" i="1"/>
  <c r="AY78" i="1" s="1"/>
  <c r="BJ78" i="1"/>
  <c r="AX78" i="1" s="1"/>
  <c r="AU78" i="1"/>
  <c r="AT78" i="1"/>
  <c r="U78" i="1"/>
  <c r="T78" i="1"/>
  <c r="CA77" i="1"/>
  <c r="BU77" i="1" s="1"/>
  <c r="BZ77" i="1"/>
  <c r="BT77" i="1" s="1"/>
  <c r="BY77" i="1"/>
  <c r="BS77" i="1" s="1"/>
  <c r="BX77" i="1"/>
  <c r="BR77" i="1" s="1"/>
  <c r="BW77" i="1"/>
  <c r="BQ77" i="1" s="1"/>
  <c r="BV77" i="1"/>
  <c r="BP77" i="1" s="1"/>
  <c r="BO77" i="1"/>
  <c r="BC77" i="1" s="1"/>
  <c r="BN77" i="1"/>
  <c r="BB77" i="1" s="1"/>
  <c r="BM77" i="1"/>
  <c r="BA77" i="1" s="1"/>
  <c r="BL77" i="1"/>
  <c r="AZ77" i="1" s="1"/>
  <c r="BK77" i="1"/>
  <c r="AY77" i="1" s="1"/>
  <c r="BJ77" i="1"/>
  <c r="AX77" i="1" s="1"/>
  <c r="AU77" i="1"/>
  <c r="AT77" i="1"/>
  <c r="U77" i="1"/>
  <c r="T77" i="1"/>
  <c r="CA76" i="1"/>
  <c r="BU76" i="1" s="1"/>
  <c r="BZ76" i="1"/>
  <c r="BT76" i="1" s="1"/>
  <c r="BY76" i="1"/>
  <c r="BS76" i="1" s="1"/>
  <c r="BX76" i="1"/>
  <c r="BR76" i="1" s="1"/>
  <c r="BW76" i="1"/>
  <c r="BQ76" i="1" s="1"/>
  <c r="BV76" i="1"/>
  <c r="BP76" i="1" s="1"/>
  <c r="BO76" i="1"/>
  <c r="BC76" i="1" s="1"/>
  <c r="BN76" i="1"/>
  <c r="BB76" i="1" s="1"/>
  <c r="BM76" i="1"/>
  <c r="BA76" i="1" s="1"/>
  <c r="BL76" i="1"/>
  <c r="AZ76" i="1" s="1"/>
  <c r="BK76" i="1"/>
  <c r="AY76" i="1" s="1"/>
  <c r="BJ76" i="1"/>
  <c r="AX76" i="1" s="1"/>
  <c r="AU76" i="1"/>
  <c r="AT76" i="1"/>
  <c r="U76" i="1"/>
  <c r="T76" i="1"/>
  <c r="CA75" i="1"/>
  <c r="BU75" i="1" s="1"/>
  <c r="BZ75" i="1"/>
  <c r="BT75" i="1" s="1"/>
  <c r="BY75" i="1"/>
  <c r="BS75" i="1" s="1"/>
  <c r="BX75" i="1"/>
  <c r="BR75" i="1" s="1"/>
  <c r="BW75" i="1"/>
  <c r="BQ75" i="1" s="1"/>
  <c r="BV75" i="1"/>
  <c r="BP75" i="1" s="1"/>
  <c r="BO75" i="1"/>
  <c r="BC75" i="1" s="1"/>
  <c r="BN75" i="1"/>
  <c r="BB75" i="1" s="1"/>
  <c r="BM75" i="1"/>
  <c r="BA75" i="1" s="1"/>
  <c r="BL75" i="1"/>
  <c r="AZ75" i="1" s="1"/>
  <c r="BK75" i="1"/>
  <c r="AY75" i="1" s="1"/>
  <c r="BJ75" i="1"/>
  <c r="AX75" i="1" s="1"/>
  <c r="AU75" i="1"/>
  <c r="AT75" i="1"/>
  <c r="CA74" i="1"/>
  <c r="BU74" i="1" s="1"/>
  <c r="BZ74" i="1"/>
  <c r="BT74" i="1" s="1"/>
  <c r="BY74" i="1"/>
  <c r="BS74" i="1" s="1"/>
  <c r="BX74" i="1"/>
  <c r="BR74" i="1" s="1"/>
  <c r="BW74" i="1"/>
  <c r="BQ74" i="1" s="1"/>
  <c r="BV74" i="1"/>
  <c r="BP74" i="1" s="1"/>
  <c r="BO74" i="1"/>
  <c r="BC74" i="1" s="1"/>
  <c r="BN74" i="1"/>
  <c r="BB74" i="1" s="1"/>
  <c r="BM74" i="1"/>
  <c r="BA74" i="1" s="1"/>
  <c r="BL74" i="1"/>
  <c r="AZ74" i="1" s="1"/>
  <c r="BK74" i="1"/>
  <c r="AY74" i="1" s="1"/>
  <c r="BJ74" i="1"/>
  <c r="AX74" i="1" s="1"/>
  <c r="AU74" i="1"/>
  <c r="AT74" i="1"/>
  <c r="U74" i="1"/>
  <c r="T74" i="1"/>
  <c r="CA73" i="1"/>
  <c r="BU73" i="1" s="1"/>
  <c r="BZ73" i="1"/>
  <c r="BT73" i="1" s="1"/>
  <c r="BY73" i="1"/>
  <c r="BS73" i="1" s="1"/>
  <c r="BX73" i="1"/>
  <c r="BR73" i="1" s="1"/>
  <c r="BW73" i="1"/>
  <c r="BQ73" i="1" s="1"/>
  <c r="BV73" i="1"/>
  <c r="BP73" i="1" s="1"/>
  <c r="BO73" i="1"/>
  <c r="BC73" i="1" s="1"/>
  <c r="BN73" i="1"/>
  <c r="BB73" i="1" s="1"/>
  <c r="BM73" i="1"/>
  <c r="BA73" i="1" s="1"/>
  <c r="BL73" i="1"/>
  <c r="AZ73" i="1" s="1"/>
  <c r="BK73" i="1"/>
  <c r="AY73" i="1" s="1"/>
  <c r="BJ73" i="1"/>
  <c r="AX73" i="1" s="1"/>
  <c r="AU73" i="1"/>
  <c r="AT73" i="1"/>
  <c r="U73" i="1"/>
  <c r="T73" i="1"/>
  <c r="CA71" i="1"/>
  <c r="BU71" i="1" s="1"/>
  <c r="BZ71" i="1"/>
  <c r="BT71" i="1" s="1"/>
  <c r="BY71" i="1"/>
  <c r="BS71" i="1" s="1"/>
  <c r="BX71" i="1"/>
  <c r="BR71" i="1" s="1"/>
  <c r="BW71" i="1"/>
  <c r="BQ71" i="1" s="1"/>
  <c r="BV71" i="1"/>
  <c r="BP71" i="1" s="1"/>
  <c r="BO71" i="1"/>
  <c r="BC71" i="1" s="1"/>
  <c r="BN71" i="1"/>
  <c r="BB71" i="1" s="1"/>
  <c r="BM71" i="1"/>
  <c r="BA71" i="1" s="1"/>
  <c r="BL71" i="1"/>
  <c r="AZ71" i="1" s="1"/>
  <c r="BK71" i="1"/>
  <c r="AY71" i="1" s="1"/>
  <c r="BJ71" i="1"/>
  <c r="AX71" i="1" s="1"/>
  <c r="AU71" i="1"/>
  <c r="AT71" i="1"/>
  <c r="U71" i="1"/>
  <c r="T71" i="1"/>
  <c r="CA69" i="1"/>
  <c r="BU69" i="1" s="1"/>
  <c r="BZ69" i="1"/>
  <c r="BT69" i="1" s="1"/>
  <c r="BY69" i="1"/>
  <c r="BS69" i="1" s="1"/>
  <c r="BX69" i="1"/>
  <c r="BR69" i="1" s="1"/>
  <c r="BW69" i="1"/>
  <c r="BQ69" i="1" s="1"/>
  <c r="BV69" i="1"/>
  <c r="BP69" i="1" s="1"/>
  <c r="BO69" i="1"/>
  <c r="BC69" i="1" s="1"/>
  <c r="BN69" i="1"/>
  <c r="BB69" i="1" s="1"/>
  <c r="BM69" i="1"/>
  <c r="BA69" i="1" s="1"/>
  <c r="BL69" i="1"/>
  <c r="AZ69" i="1" s="1"/>
  <c r="BK69" i="1"/>
  <c r="AY69" i="1" s="1"/>
  <c r="BJ69" i="1"/>
  <c r="AX69" i="1" s="1"/>
  <c r="AU69" i="1"/>
  <c r="AT69" i="1"/>
  <c r="U69" i="1"/>
  <c r="T69" i="1"/>
  <c r="CA68" i="1"/>
  <c r="BU68" i="1" s="1"/>
  <c r="BZ68" i="1"/>
  <c r="BT68" i="1" s="1"/>
  <c r="BY68" i="1"/>
  <c r="BS68" i="1" s="1"/>
  <c r="BX68" i="1"/>
  <c r="BR68" i="1" s="1"/>
  <c r="BW68" i="1"/>
  <c r="BQ68" i="1" s="1"/>
  <c r="BV68" i="1"/>
  <c r="BP68" i="1" s="1"/>
  <c r="BO68" i="1"/>
  <c r="BC68" i="1" s="1"/>
  <c r="BN68" i="1"/>
  <c r="BB68" i="1" s="1"/>
  <c r="BM68" i="1"/>
  <c r="BA68" i="1" s="1"/>
  <c r="BL68" i="1"/>
  <c r="AZ68" i="1" s="1"/>
  <c r="BK68" i="1"/>
  <c r="AY68" i="1" s="1"/>
  <c r="BJ68" i="1"/>
  <c r="AX68" i="1" s="1"/>
  <c r="AU68" i="1"/>
  <c r="AT68" i="1"/>
  <c r="U68" i="1"/>
  <c r="T68" i="1"/>
  <c r="CA67" i="1"/>
  <c r="BU67" i="1" s="1"/>
  <c r="BZ67" i="1"/>
  <c r="BT67" i="1" s="1"/>
  <c r="BY67" i="1"/>
  <c r="BS67" i="1" s="1"/>
  <c r="BX67" i="1"/>
  <c r="BR67" i="1" s="1"/>
  <c r="BW67" i="1"/>
  <c r="BQ67" i="1" s="1"/>
  <c r="BV67" i="1"/>
  <c r="BP67" i="1" s="1"/>
  <c r="BO67" i="1"/>
  <c r="BC67" i="1" s="1"/>
  <c r="BN67" i="1"/>
  <c r="BB67" i="1" s="1"/>
  <c r="BM67" i="1"/>
  <c r="BA67" i="1" s="1"/>
  <c r="BL67" i="1"/>
  <c r="AZ67" i="1" s="1"/>
  <c r="BK67" i="1"/>
  <c r="AY67" i="1" s="1"/>
  <c r="BJ67" i="1"/>
  <c r="AX67" i="1" s="1"/>
  <c r="AU67" i="1"/>
  <c r="AT67" i="1"/>
  <c r="U67" i="1"/>
  <c r="T67" i="1"/>
  <c r="CA66" i="1"/>
  <c r="BU66" i="1" s="1"/>
  <c r="BZ66" i="1"/>
  <c r="BT66" i="1" s="1"/>
  <c r="BY66" i="1"/>
  <c r="BS66" i="1" s="1"/>
  <c r="BX66" i="1"/>
  <c r="BR66" i="1" s="1"/>
  <c r="BW66" i="1"/>
  <c r="BQ66" i="1" s="1"/>
  <c r="BV66" i="1"/>
  <c r="BP66" i="1" s="1"/>
  <c r="BO66" i="1"/>
  <c r="BC66" i="1" s="1"/>
  <c r="BN66" i="1"/>
  <c r="BB66" i="1" s="1"/>
  <c r="BM66" i="1"/>
  <c r="BA66" i="1" s="1"/>
  <c r="BL66" i="1"/>
  <c r="AZ66" i="1" s="1"/>
  <c r="BK66" i="1"/>
  <c r="AY66" i="1" s="1"/>
  <c r="BJ66" i="1"/>
  <c r="AX66" i="1" s="1"/>
  <c r="AU66" i="1"/>
  <c r="AT66" i="1"/>
  <c r="U66" i="1"/>
  <c r="T66" i="1"/>
  <c r="CA64" i="1"/>
  <c r="BU64" i="1" s="1"/>
  <c r="BZ64" i="1"/>
  <c r="BT64" i="1" s="1"/>
  <c r="BY64" i="1"/>
  <c r="BS64" i="1" s="1"/>
  <c r="BX64" i="1"/>
  <c r="BR64" i="1" s="1"/>
  <c r="BW64" i="1"/>
  <c r="BQ64" i="1" s="1"/>
  <c r="BV64" i="1"/>
  <c r="BP64" i="1" s="1"/>
  <c r="BO64" i="1"/>
  <c r="BC64" i="1" s="1"/>
  <c r="BN64" i="1"/>
  <c r="BB64" i="1" s="1"/>
  <c r="BM64" i="1"/>
  <c r="BA64" i="1" s="1"/>
  <c r="BL64" i="1"/>
  <c r="AZ64" i="1" s="1"/>
  <c r="BK64" i="1"/>
  <c r="AY64" i="1" s="1"/>
  <c r="BJ64" i="1"/>
  <c r="AX64" i="1" s="1"/>
  <c r="AU64" i="1"/>
  <c r="AT64" i="1"/>
  <c r="U64" i="1"/>
  <c r="T64" i="1"/>
  <c r="CA63" i="1"/>
  <c r="BU63" i="1" s="1"/>
  <c r="BZ63" i="1"/>
  <c r="BT63" i="1" s="1"/>
  <c r="BY63" i="1"/>
  <c r="BS63" i="1" s="1"/>
  <c r="BX63" i="1"/>
  <c r="BR63" i="1" s="1"/>
  <c r="BW63" i="1"/>
  <c r="BQ63" i="1" s="1"/>
  <c r="BV63" i="1"/>
  <c r="BP63" i="1" s="1"/>
  <c r="BO63" i="1"/>
  <c r="BC63" i="1" s="1"/>
  <c r="BN63" i="1"/>
  <c r="BB63" i="1" s="1"/>
  <c r="BM63" i="1"/>
  <c r="BA63" i="1" s="1"/>
  <c r="BL63" i="1"/>
  <c r="AZ63" i="1" s="1"/>
  <c r="BK63" i="1"/>
  <c r="AY63" i="1" s="1"/>
  <c r="BJ63" i="1"/>
  <c r="AX63" i="1" s="1"/>
  <c r="AU63" i="1"/>
  <c r="AT63" i="1"/>
  <c r="U63" i="1"/>
  <c r="T63" i="1"/>
  <c r="CA62" i="1"/>
  <c r="BU62" i="1" s="1"/>
  <c r="BZ62" i="1"/>
  <c r="BT62" i="1" s="1"/>
  <c r="BY62" i="1"/>
  <c r="BS62" i="1" s="1"/>
  <c r="BX62" i="1"/>
  <c r="BR62" i="1" s="1"/>
  <c r="BW62" i="1"/>
  <c r="BQ62" i="1" s="1"/>
  <c r="BV62" i="1"/>
  <c r="BP62" i="1" s="1"/>
  <c r="BO62" i="1"/>
  <c r="BC62" i="1" s="1"/>
  <c r="BN62" i="1"/>
  <c r="BB62" i="1" s="1"/>
  <c r="BM62" i="1"/>
  <c r="BA62" i="1" s="1"/>
  <c r="BL62" i="1"/>
  <c r="AZ62" i="1" s="1"/>
  <c r="BK62" i="1"/>
  <c r="AY62" i="1" s="1"/>
  <c r="BJ62" i="1"/>
  <c r="AX62" i="1" s="1"/>
  <c r="AU62" i="1"/>
  <c r="AT62" i="1"/>
  <c r="U62" i="1"/>
  <c r="T62" i="1"/>
  <c r="CA61" i="1"/>
  <c r="BU61" i="1" s="1"/>
  <c r="BZ61" i="1"/>
  <c r="BT61" i="1" s="1"/>
  <c r="BY61" i="1"/>
  <c r="BS61" i="1" s="1"/>
  <c r="BX61" i="1"/>
  <c r="BR61" i="1" s="1"/>
  <c r="BW61" i="1"/>
  <c r="BQ61" i="1" s="1"/>
  <c r="BV61" i="1"/>
  <c r="BP61" i="1" s="1"/>
  <c r="BO61" i="1"/>
  <c r="BC61" i="1" s="1"/>
  <c r="BN61" i="1"/>
  <c r="BB61" i="1" s="1"/>
  <c r="BM61" i="1"/>
  <c r="BA61" i="1" s="1"/>
  <c r="BL61" i="1"/>
  <c r="AZ61" i="1" s="1"/>
  <c r="BK61" i="1"/>
  <c r="AY61" i="1" s="1"/>
  <c r="BJ61" i="1"/>
  <c r="AX61" i="1" s="1"/>
  <c r="AU61" i="1"/>
  <c r="AT61" i="1"/>
  <c r="U61" i="1"/>
  <c r="T61" i="1"/>
  <c r="CA60" i="1"/>
  <c r="BU60" i="1" s="1"/>
  <c r="BZ60" i="1"/>
  <c r="BT60" i="1" s="1"/>
  <c r="BY60" i="1"/>
  <c r="BS60" i="1" s="1"/>
  <c r="BX60" i="1"/>
  <c r="BR60" i="1" s="1"/>
  <c r="BW60" i="1"/>
  <c r="BQ60" i="1" s="1"/>
  <c r="BV60" i="1"/>
  <c r="BP60" i="1" s="1"/>
  <c r="BO60" i="1"/>
  <c r="BC60" i="1" s="1"/>
  <c r="BN60" i="1"/>
  <c r="BB60" i="1" s="1"/>
  <c r="BM60" i="1"/>
  <c r="BA60" i="1" s="1"/>
  <c r="BL60" i="1"/>
  <c r="AZ60" i="1" s="1"/>
  <c r="BK60" i="1"/>
  <c r="AY60" i="1" s="1"/>
  <c r="BJ60" i="1"/>
  <c r="AX60" i="1" s="1"/>
  <c r="AU60" i="1"/>
  <c r="AT60" i="1"/>
  <c r="U60" i="1"/>
  <c r="T60" i="1"/>
  <c r="CA59" i="1"/>
  <c r="BU59" i="1" s="1"/>
  <c r="BZ59" i="1"/>
  <c r="BT59" i="1" s="1"/>
  <c r="BY59" i="1"/>
  <c r="BS59" i="1" s="1"/>
  <c r="BX59" i="1"/>
  <c r="BR59" i="1" s="1"/>
  <c r="BV59" i="1"/>
  <c r="BP59" i="1" s="1"/>
  <c r="BO59" i="1"/>
  <c r="BC59" i="1" s="1"/>
  <c r="BN59" i="1"/>
  <c r="BB59" i="1" s="1"/>
  <c r="BM59" i="1"/>
  <c r="BA59" i="1" s="1"/>
  <c r="BK59" i="1"/>
  <c r="AY59" i="1" s="1"/>
  <c r="F59" i="1" s="1"/>
  <c r="BJ59" i="1"/>
  <c r="AX59" i="1" s="1"/>
  <c r="AU59" i="1"/>
  <c r="AT59" i="1"/>
  <c r="U59" i="1"/>
  <c r="T59" i="1"/>
  <c r="CA57" i="1"/>
  <c r="BU57" i="1" s="1"/>
  <c r="BZ57" i="1"/>
  <c r="BT57" i="1" s="1"/>
  <c r="BY57" i="1"/>
  <c r="BS57" i="1" s="1"/>
  <c r="BX57" i="1"/>
  <c r="BR57" i="1" s="1"/>
  <c r="BW57" i="1"/>
  <c r="BQ57" i="1" s="1"/>
  <c r="BV57" i="1"/>
  <c r="BP57" i="1" s="1"/>
  <c r="BO57" i="1"/>
  <c r="BC57" i="1" s="1"/>
  <c r="BN57" i="1"/>
  <c r="BB57" i="1" s="1"/>
  <c r="BM57" i="1"/>
  <c r="BA57" i="1" s="1"/>
  <c r="BL57" i="1"/>
  <c r="AZ57" i="1" s="1"/>
  <c r="BK57" i="1"/>
  <c r="AY57" i="1" s="1"/>
  <c r="BJ57" i="1"/>
  <c r="AX57" i="1" s="1"/>
  <c r="AU57" i="1"/>
  <c r="AT57" i="1"/>
  <c r="U57" i="1"/>
  <c r="T57" i="1"/>
  <c r="CA55" i="1"/>
  <c r="BU55" i="1" s="1"/>
  <c r="BZ55" i="1"/>
  <c r="BT55" i="1" s="1"/>
  <c r="BY55" i="1"/>
  <c r="BS55" i="1" s="1"/>
  <c r="BX55" i="1"/>
  <c r="BR55" i="1" s="1"/>
  <c r="BW55" i="1"/>
  <c r="BQ55" i="1" s="1"/>
  <c r="BV55" i="1"/>
  <c r="BP55" i="1" s="1"/>
  <c r="BO55" i="1"/>
  <c r="BC55" i="1" s="1"/>
  <c r="BN55" i="1"/>
  <c r="BB55" i="1" s="1"/>
  <c r="BM55" i="1"/>
  <c r="BA55" i="1" s="1"/>
  <c r="BL55" i="1"/>
  <c r="AZ55" i="1" s="1"/>
  <c r="BK55" i="1"/>
  <c r="AY55" i="1" s="1"/>
  <c r="BJ55" i="1"/>
  <c r="AX55" i="1" s="1"/>
  <c r="AU55" i="1"/>
  <c r="AT55" i="1"/>
  <c r="U55" i="1"/>
  <c r="T55" i="1"/>
  <c r="CA54" i="1"/>
  <c r="BU54" i="1" s="1"/>
  <c r="BZ54" i="1"/>
  <c r="BT54" i="1" s="1"/>
  <c r="BY54" i="1"/>
  <c r="BS54" i="1" s="1"/>
  <c r="BX54" i="1"/>
  <c r="BR54" i="1" s="1"/>
  <c r="BW54" i="1"/>
  <c r="BQ54" i="1" s="1"/>
  <c r="BV54" i="1"/>
  <c r="BP54" i="1" s="1"/>
  <c r="BO54" i="1"/>
  <c r="BC54" i="1" s="1"/>
  <c r="BN54" i="1"/>
  <c r="BB54" i="1" s="1"/>
  <c r="BM54" i="1"/>
  <c r="BA54" i="1" s="1"/>
  <c r="BL54" i="1"/>
  <c r="AZ54" i="1" s="1"/>
  <c r="BK54" i="1"/>
  <c r="AY54" i="1" s="1"/>
  <c r="BJ54" i="1"/>
  <c r="AX54" i="1" s="1"/>
  <c r="AU54" i="1"/>
  <c r="AT54" i="1"/>
  <c r="U54" i="1"/>
  <c r="T54" i="1"/>
  <c r="CA53" i="1"/>
  <c r="BU53" i="1" s="1"/>
  <c r="BZ53" i="1"/>
  <c r="BT53" i="1" s="1"/>
  <c r="BY53" i="1"/>
  <c r="BS53" i="1" s="1"/>
  <c r="BX53" i="1"/>
  <c r="BR53" i="1" s="1"/>
  <c r="BW53" i="1"/>
  <c r="BQ53" i="1" s="1"/>
  <c r="BV53" i="1"/>
  <c r="BP53" i="1" s="1"/>
  <c r="BO53" i="1"/>
  <c r="BC53" i="1" s="1"/>
  <c r="BN53" i="1"/>
  <c r="BB53" i="1" s="1"/>
  <c r="BM53" i="1"/>
  <c r="BA53" i="1" s="1"/>
  <c r="BL53" i="1"/>
  <c r="AZ53" i="1" s="1"/>
  <c r="BK53" i="1"/>
  <c r="AY53" i="1" s="1"/>
  <c r="BJ53" i="1"/>
  <c r="AX53" i="1" s="1"/>
  <c r="AU53" i="1"/>
  <c r="AT53" i="1"/>
  <c r="U53" i="1"/>
  <c r="T53" i="1"/>
  <c r="CA52" i="1"/>
  <c r="BU52" i="1" s="1"/>
  <c r="BZ52" i="1"/>
  <c r="BT52" i="1" s="1"/>
  <c r="BY52" i="1"/>
  <c r="BS52" i="1" s="1"/>
  <c r="BX52" i="1"/>
  <c r="BR52" i="1" s="1"/>
  <c r="BW52" i="1"/>
  <c r="BQ52" i="1" s="1"/>
  <c r="BV52" i="1"/>
  <c r="BP52" i="1" s="1"/>
  <c r="BO52" i="1"/>
  <c r="BC52" i="1" s="1"/>
  <c r="BN52" i="1"/>
  <c r="BB52" i="1" s="1"/>
  <c r="BM52" i="1"/>
  <c r="BA52" i="1" s="1"/>
  <c r="BL52" i="1"/>
  <c r="AZ52" i="1" s="1"/>
  <c r="BK52" i="1"/>
  <c r="AY52" i="1" s="1"/>
  <c r="BJ52" i="1"/>
  <c r="AX52" i="1" s="1"/>
  <c r="AU52" i="1"/>
  <c r="AT52" i="1"/>
  <c r="U52" i="1"/>
  <c r="T52" i="1"/>
  <c r="CA51" i="1"/>
  <c r="BU51" i="1" s="1"/>
  <c r="BZ51" i="1"/>
  <c r="BT51" i="1" s="1"/>
  <c r="BY51" i="1"/>
  <c r="BS51" i="1" s="1"/>
  <c r="BX51" i="1"/>
  <c r="BR51" i="1" s="1"/>
  <c r="BW51" i="1"/>
  <c r="BQ51" i="1" s="1"/>
  <c r="BV51" i="1"/>
  <c r="BP51" i="1" s="1"/>
  <c r="BO51" i="1"/>
  <c r="BC51" i="1" s="1"/>
  <c r="BN51" i="1"/>
  <c r="BB51" i="1" s="1"/>
  <c r="BM51" i="1"/>
  <c r="BA51" i="1" s="1"/>
  <c r="BL51" i="1"/>
  <c r="AZ51" i="1" s="1"/>
  <c r="BK51" i="1"/>
  <c r="AY51" i="1" s="1"/>
  <c r="BJ51" i="1"/>
  <c r="AX51" i="1" s="1"/>
  <c r="AU51" i="1"/>
  <c r="U51" i="1"/>
  <c r="T51" i="1"/>
  <c r="CA50" i="1"/>
  <c r="BU50" i="1" s="1"/>
  <c r="BZ50" i="1"/>
  <c r="BT50" i="1" s="1"/>
  <c r="BY50" i="1"/>
  <c r="BS50" i="1" s="1"/>
  <c r="BX50" i="1"/>
  <c r="BR50" i="1" s="1"/>
  <c r="BW50" i="1"/>
  <c r="BQ50" i="1" s="1"/>
  <c r="BV50" i="1"/>
  <c r="BP50" i="1" s="1"/>
  <c r="BO50" i="1"/>
  <c r="BC50" i="1" s="1"/>
  <c r="BN50" i="1"/>
  <c r="BB50" i="1" s="1"/>
  <c r="BM50" i="1"/>
  <c r="BA50" i="1" s="1"/>
  <c r="BL50" i="1"/>
  <c r="AZ50" i="1" s="1"/>
  <c r="BK50" i="1"/>
  <c r="AY50" i="1" s="1"/>
  <c r="BJ50" i="1"/>
  <c r="AX50" i="1" s="1"/>
  <c r="AU50" i="1"/>
  <c r="AT50" i="1"/>
  <c r="U50" i="1"/>
  <c r="T50" i="1"/>
  <c r="CA49" i="1"/>
  <c r="BU49" i="1" s="1"/>
  <c r="BZ49" i="1"/>
  <c r="BT49" i="1" s="1"/>
  <c r="BY49" i="1"/>
  <c r="BS49" i="1" s="1"/>
  <c r="BX49" i="1"/>
  <c r="BR49" i="1" s="1"/>
  <c r="BW49" i="1"/>
  <c r="BQ49" i="1" s="1"/>
  <c r="BV49" i="1"/>
  <c r="BP49" i="1" s="1"/>
  <c r="BO49" i="1"/>
  <c r="BC49" i="1" s="1"/>
  <c r="BN49" i="1"/>
  <c r="BB49" i="1" s="1"/>
  <c r="BM49" i="1"/>
  <c r="BA49" i="1" s="1"/>
  <c r="BL49" i="1"/>
  <c r="AZ49" i="1" s="1"/>
  <c r="BK49" i="1"/>
  <c r="AY49" i="1" s="1"/>
  <c r="BJ49" i="1"/>
  <c r="AX49" i="1" s="1"/>
  <c r="AU49" i="1"/>
  <c r="AT49" i="1"/>
  <c r="U49" i="1"/>
  <c r="T49" i="1"/>
  <c r="CA48" i="1"/>
  <c r="BU48" i="1" s="1"/>
  <c r="BZ48" i="1"/>
  <c r="BT48" i="1" s="1"/>
  <c r="BY48" i="1"/>
  <c r="BS48" i="1" s="1"/>
  <c r="BX48" i="1"/>
  <c r="BR48" i="1" s="1"/>
  <c r="BW48" i="1"/>
  <c r="BQ48" i="1" s="1"/>
  <c r="BV48" i="1"/>
  <c r="BP48" i="1" s="1"/>
  <c r="BO48" i="1"/>
  <c r="BC48" i="1" s="1"/>
  <c r="BN48" i="1"/>
  <c r="BB48" i="1" s="1"/>
  <c r="BM48" i="1"/>
  <c r="BA48" i="1" s="1"/>
  <c r="BL48" i="1"/>
  <c r="AZ48" i="1" s="1"/>
  <c r="BK48" i="1"/>
  <c r="AY48" i="1" s="1"/>
  <c r="BJ48" i="1"/>
  <c r="AX48" i="1" s="1"/>
  <c r="AU48" i="1"/>
  <c r="AT48" i="1"/>
  <c r="U48" i="1"/>
  <c r="T48" i="1"/>
  <c r="CA47" i="1"/>
  <c r="BU47" i="1" s="1"/>
  <c r="BZ47" i="1"/>
  <c r="BT47" i="1" s="1"/>
  <c r="BY47" i="1"/>
  <c r="BS47" i="1" s="1"/>
  <c r="BX47" i="1"/>
  <c r="BR47" i="1" s="1"/>
  <c r="BW47" i="1"/>
  <c r="BQ47" i="1" s="1"/>
  <c r="BV47" i="1"/>
  <c r="BP47" i="1" s="1"/>
  <c r="BO47" i="1"/>
  <c r="BC47" i="1" s="1"/>
  <c r="BN47" i="1"/>
  <c r="BB47" i="1" s="1"/>
  <c r="BM47" i="1"/>
  <c r="BA47" i="1" s="1"/>
  <c r="BL47" i="1"/>
  <c r="AZ47" i="1" s="1"/>
  <c r="BK47" i="1"/>
  <c r="AY47" i="1" s="1"/>
  <c r="BJ47" i="1"/>
  <c r="AX47" i="1" s="1"/>
  <c r="AU47" i="1"/>
  <c r="AT47" i="1"/>
  <c r="U47" i="1"/>
  <c r="T47" i="1"/>
  <c r="CA46" i="1"/>
  <c r="BU46" i="1" s="1"/>
  <c r="BZ46" i="1"/>
  <c r="BT46" i="1" s="1"/>
  <c r="BY46" i="1"/>
  <c r="BS46" i="1" s="1"/>
  <c r="BX46" i="1"/>
  <c r="BR46" i="1" s="1"/>
  <c r="BW46" i="1"/>
  <c r="BQ46" i="1" s="1"/>
  <c r="BV46" i="1"/>
  <c r="BP46" i="1" s="1"/>
  <c r="BO46" i="1"/>
  <c r="BC46" i="1" s="1"/>
  <c r="BN46" i="1"/>
  <c r="BB46" i="1" s="1"/>
  <c r="BM46" i="1"/>
  <c r="BA46" i="1" s="1"/>
  <c r="BL46" i="1"/>
  <c r="AZ46" i="1" s="1"/>
  <c r="BK46" i="1"/>
  <c r="AY46" i="1" s="1"/>
  <c r="BJ46" i="1"/>
  <c r="AX46" i="1" s="1"/>
  <c r="AU46" i="1"/>
  <c r="AT46" i="1"/>
  <c r="U46" i="1"/>
  <c r="T46" i="1"/>
  <c r="CA45" i="1"/>
  <c r="BU45" i="1" s="1"/>
  <c r="BZ45" i="1"/>
  <c r="BT45" i="1" s="1"/>
  <c r="BY45" i="1"/>
  <c r="BS45" i="1" s="1"/>
  <c r="BX45" i="1"/>
  <c r="BR45" i="1" s="1"/>
  <c r="BW45" i="1"/>
  <c r="BQ45" i="1" s="1"/>
  <c r="BV45" i="1"/>
  <c r="BP45" i="1" s="1"/>
  <c r="BO45" i="1"/>
  <c r="BC45" i="1" s="1"/>
  <c r="BN45" i="1"/>
  <c r="BB45" i="1" s="1"/>
  <c r="BM45" i="1"/>
  <c r="BA45" i="1" s="1"/>
  <c r="BL45" i="1"/>
  <c r="AZ45" i="1" s="1"/>
  <c r="BK45" i="1"/>
  <c r="AY45" i="1" s="1"/>
  <c r="BJ45" i="1"/>
  <c r="AX45" i="1" s="1"/>
  <c r="AU45" i="1"/>
  <c r="AT45" i="1"/>
  <c r="U45" i="1"/>
  <c r="T45" i="1"/>
  <c r="CA44" i="1"/>
  <c r="BU44" i="1" s="1"/>
  <c r="BZ44" i="1"/>
  <c r="BT44" i="1" s="1"/>
  <c r="BY44" i="1"/>
  <c r="BS44" i="1" s="1"/>
  <c r="BX44" i="1"/>
  <c r="BR44" i="1" s="1"/>
  <c r="BW44" i="1"/>
  <c r="BQ44" i="1" s="1"/>
  <c r="BV44" i="1"/>
  <c r="BP44" i="1" s="1"/>
  <c r="BO44" i="1"/>
  <c r="BC44" i="1" s="1"/>
  <c r="BN44" i="1"/>
  <c r="BB44" i="1" s="1"/>
  <c r="BM44" i="1"/>
  <c r="BA44" i="1" s="1"/>
  <c r="BL44" i="1"/>
  <c r="AZ44" i="1" s="1"/>
  <c r="BK44" i="1"/>
  <c r="AY44" i="1" s="1"/>
  <c r="BJ44" i="1"/>
  <c r="AX44" i="1" s="1"/>
  <c r="AU44" i="1"/>
  <c r="AT44" i="1"/>
  <c r="U44" i="1"/>
  <c r="T44" i="1"/>
  <c r="CA43" i="1"/>
  <c r="BU43" i="1" s="1"/>
  <c r="BZ43" i="1"/>
  <c r="BT43" i="1" s="1"/>
  <c r="BY43" i="1"/>
  <c r="BS43" i="1" s="1"/>
  <c r="BX43" i="1"/>
  <c r="BR43" i="1" s="1"/>
  <c r="BW43" i="1"/>
  <c r="BQ43" i="1" s="1"/>
  <c r="BV43" i="1"/>
  <c r="BP43" i="1" s="1"/>
  <c r="BO43" i="1"/>
  <c r="BC43" i="1" s="1"/>
  <c r="BN43" i="1"/>
  <c r="BB43" i="1" s="1"/>
  <c r="BM43" i="1"/>
  <c r="BA43" i="1" s="1"/>
  <c r="BL43" i="1"/>
  <c r="AZ43" i="1" s="1"/>
  <c r="BK43" i="1"/>
  <c r="AY43" i="1" s="1"/>
  <c r="BJ43" i="1"/>
  <c r="AX43" i="1" s="1"/>
  <c r="AU43" i="1"/>
  <c r="AT43" i="1"/>
  <c r="U43" i="1"/>
  <c r="T43" i="1"/>
  <c r="CA42" i="1"/>
  <c r="BU42" i="1" s="1"/>
  <c r="BZ42" i="1"/>
  <c r="BT42" i="1" s="1"/>
  <c r="BY42" i="1"/>
  <c r="BS42" i="1" s="1"/>
  <c r="BX42" i="1"/>
  <c r="BR42" i="1" s="1"/>
  <c r="BW42" i="1"/>
  <c r="BQ42" i="1" s="1"/>
  <c r="BV42" i="1"/>
  <c r="BP42" i="1" s="1"/>
  <c r="BO42" i="1"/>
  <c r="BC42" i="1" s="1"/>
  <c r="BN42" i="1"/>
  <c r="BB42" i="1" s="1"/>
  <c r="BM42" i="1"/>
  <c r="BA42" i="1" s="1"/>
  <c r="BL42" i="1"/>
  <c r="AZ42" i="1" s="1"/>
  <c r="BK42" i="1"/>
  <c r="AY42" i="1" s="1"/>
  <c r="BJ42" i="1"/>
  <c r="AX42" i="1" s="1"/>
  <c r="AU42" i="1"/>
  <c r="AT42" i="1"/>
  <c r="U42" i="1"/>
  <c r="T42" i="1"/>
  <c r="CA41" i="1"/>
  <c r="BU41" i="1" s="1"/>
  <c r="BZ41" i="1"/>
  <c r="BT41" i="1" s="1"/>
  <c r="BY41" i="1"/>
  <c r="BS41" i="1" s="1"/>
  <c r="BX41" i="1"/>
  <c r="BR41" i="1" s="1"/>
  <c r="BW41" i="1"/>
  <c r="BQ41" i="1" s="1"/>
  <c r="BV41" i="1"/>
  <c r="BP41" i="1" s="1"/>
  <c r="BO41" i="1"/>
  <c r="BC41" i="1" s="1"/>
  <c r="BN41" i="1"/>
  <c r="BB41" i="1" s="1"/>
  <c r="BM41" i="1"/>
  <c r="BA41" i="1" s="1"/>
  <c r="BL41" i="1"/>
  <c r="AZ41" i="1" s="1"/>
  <c r="BK41" i="1"/>
  <c r="AY41" i="1" s="1"/>
  <c r="BJ41" i="1"/>
  <c r="AX41" i="1" s="1"/>
  <c r="AU41" i="1"/>
  <c r="AT41" i="1"/>
  <c r="U41" i="1"/>
  <c r="T41" i="1"/>
  <c r="CA40" i="1"/>
  <c r="BU40" i="1" s="1"/>
  <c r="BZ40" i="1"/>
  <c r="BT40" i="1" s="1"/>
  <c r="BY40" i="1"/>
  <c r="BS40" i="1" s="1"/>
  <c r="BX40" i="1"/>
  <c r="BR40" i="1" s="1"/>
  <c r="BW40" i="1"/>
  <c r="BQ40" i="1" s="1"/>
  <c r="BV40" i="1"/>
  <c r="BP40" i="1" s="1"/>
  <c r="BO40" i="1"/>
  <c r="BC40" i="1" s="1"/>
  <c r="BN40" i="1"/>
  <c r="BB40" i="1" s="1"/>
  <c r="BM40" i="1"/>
  <c r="BA40" i="1" s="1"/>
  <c r="BL40" i="1"/>
  <c r="AZ40" i="1" s="1"/>
  <c r="BK40" i="1"/>
  <c r="AY40" i="1" s="1"/>
  <c r="BJ40" i="1"/>
  <c r="AX40" i="1" s="1"/>
  <c r="AU40" i="1"/>
  <c r="AT40" i="1"/>
  <c r="U40" i="1"/>
  <c r="T40" i="1"/>
  <c r="CA39" i="1"/>
  <c r="BU39" i="1" s="1"/>
  <c r="BZ39" i="1"/>
  <c r="BT39" i="1" s="1"/>
  <c r="BY39" i="1"/>
  <c r="BS39" i="1" s="1"/>
  <c r="BX39" i="1"/>
  <c r="BR39" i="1" s="1"/>
  <c r="BW39" i="1"/>
  <c r="BQ39" i="1" s="1"/>
  <c r="BV39" i="1"/>
  <c r="BP39" i="1" s="1"/>
  <c r="BO39" i="1"/>
  <c r="BC39" i="1" s="1"/>
  <c r="BN39" i="1"/>
  <c r="BB39" i="1" s="1"/>
  <c r="BM39" i="1"/>
  <c r="BA39" i="1" s="1"/>
  <c r="BL39" i="1"/>
  <c r="AZ39" i="1" s="1"/>
  <c r="BK39" i="1"/>
  <c r="AY39" i="1" s="1"/>
  <c r="BJ39" i="1"/>
  <c r="AX39" i="1" s="1"/>
  <c r="AU39" i="1"/>
  <c r="AT39" i="1"/>
  <c r="U39" i="1"/>
  <c r="T39" i="1"/>
  <c r="CA38" i="1"/>
  <c r="BU38" i="1" s="1"/>
  <c r="BZ38" i="1"/>
  <c r="BT38" i="1" s="1"/>
  <c r="BY38" i="1"/>
  <c r="BS38" i="1" s="1"/>
  <c r="BX38" i="1"/>
  <c r="BR38" i="1" s="1"/>
  <c r="BW38" i="1"/>
  <c r="BQ38" i="1" s="1"/>
  <c r="BV38" i="1"/>
  <c r="BP38" i="1" s="1"/>
  <c r="BO38" i="1"/>
  <c r="BC38" i="1" s="1"/>
  <c r="BN38" i="1"/>
  <c r="BB38" i="1" s="1"/>
  <c r="BM38" i="1"/>
  <c r="BA38" i="1" s="1"/>
  <c r="BL38" i="1"/>
  <c r="AZ38" i="1" s="1"/>
  <c r="BK38" i="1"/>
  <c r="AY38" i="1" s="1"/>
  <c r="BJ38" i="1"/>
  <c r="AX38" i="1" s="1"/>
  <c r="AU38" i="1"/>
  <c r="AT38" i="1"/>
  <c r="U38" i="1"/>
  <c r="T38" i="1"/>
  <c r="CA37" i="1"/>
  <c r="BU37" i="1" s="1"/>
  <c r="BZ37" i="1"/>
  <c r="BT37" i="1" s="1"/>
  <c r="BY37" i="1"/>
  <c r="BS37" i="1" s="1"/>
  <c r="BX37" i="1"/>
  <c r="BR37" i="1" s="1"/>
  <c r="BW37" i="1"/>
  <c r="BQ37" i="1" s="1"/>
  <c r="BV37" i="1"/>
  <c r="BP37" i="1" s="1"/>
  <c r="BO37" i="1"/>
  <c r="BC37" i="1" s="1"/>
  <c r="BN37" i="1"/>
  <c r="BB37" i="1" s="1"/>
  <c r="BM37" i="1"/>
  <c r="BA37" i="1" s="1"/>
  <c r="BL37" i="1"/>
  <c r="AZ37" i="1" s="1"/>
  <c r="BK37" i="1"/>
  <c r="AY37" i="1" s="1"/>
  <c r="BJ37" i="1"/>
  <c r="AX37" i="1" s="1"/>
  <c r="AU37" i="1"/>
  <c r="AT37" i="1"/>
  <c r="U37" i="1"/>
  <c r="T37" i="1"/>
  <c r="CA36" i="1"/>
  <c r="BU36" i="1" s="1"/>
  <c r="BZ36" i="1"/>
  <c r="BT36" i="1" s="1"/>
  <c r="BY36" i="1"/>
  <c r="BS36" i="1" s="1"/>
  <c r="BX36" i="1"/>
  <c r="BR36" i="1" s="1"/>
  <c r="BW36" i="1"/>
  <c r="BQ36" i="1" s="1"/>
  <c r="BV36" i="1"/>
  <c r="BP36" i="1" s="1"/>
  <c r="BO36" i="1"/>
  <c r="BC36" i="1" s="1"/>
  <c r="BN36" i="1"/>
  <c r="BB36" i="1" s="1"/>
  <c r="BM36" i="1"/>
  <c r="BA36" i="1" s="1"/>
  <c r="BL36" i="1"/>
  <c r="AZ36" i="1" s="1"/>
  <c r="BK36" i="1"/>
  <c r="AY36" i="1" s="1"/>
  <c r="BJ36" i="1"/>
  <c r="AX36" i="1" s="1"/>
  <c r="AU36" i="1"/>
  <c r="AT36" i="1"/>
  <c r="U36" i="1"/>
  <c r="T36" i="1"/>
  <c r="CA35" i="1"/>
  <c r="BU35" i="1" s="1"/>
  <c r="BZ35" i="1"/>
  <c r="BT35" i="1" s="1"/>
  <c r="BY35" i="1"/>
  <c r="BS35" i="1" s="1"/>
  <c r="BX35" i="1"/>
  <c r="BR35" i="1" s="1"/>
  <c r="BW35" i="1"/>
  <c r="BQ35" i="1" s="1"/>
  <c r="BV35" i="1"/>
  <c r="BP35" i="1" s="1"/>
  <c r="BO35" i="1"/>
  <c r="BC35" i="1" s="1"/>
  <c r="BN35" i="1"/>
  <c r="BB35" i="1" s="1"/>
  <c r="BM35" i="1"/>
  <c r="BA35" i="1" s="1"/>
  <c r="BL35" i="1"/>
  <c r="AZ35" i="1" s="1"/>
  <c r="BK35" i="1"/>
  <c r="AY35" i="1" s="1"/>
  <c r="BJ35" i="1"/>
  <c r="AX35" i="1" s="1"/>
  <c r="AU35" i="1"/>
  <c r="AT35" i="1"/>
  <c r="U35" i="1"/>
  <c r="T35" i="1"/>
  <c r="CA34" i="1"/>
  <c r="BU34" i="1" s="1"/>
  <c r="BZ34" i="1"/>
  <c r="BT34" i="1" s="1"/>
  <c r="BY34" i="1"/>
  <c r="BS34" i="1" s="1"/>
  <c r="BX34" i="1"/>
  <c r="BR34" i="1" s="1"/>
  <c r="BW34" i="1"/>
  <c r="BQ34" i="1" s="1"/>
  <c r="BV34" i="1"/>
  <c r="BP34" i="1" s="1"/>
  <c r="BO34" i="1"/>
  <c r="BC34" i="1" s="1"/>
  <c r="BN34" i="1"/>
  <c r="BB34" i="1" s="1"/>
  <c r="BM34" i="1"/>
  <c r="BA34" i="1" s="1"/>
  <c r="BL34" i="1"/>
  <c r="AZ34" i="1" s="1"/>
  <c r="BK34" i="1"/>
  <c r="AY34" i="1" s="1"/>
  <c r="BJ34" i="1"/>
  <c r="AX34" i="1" s="1"/>
  <c r="AU34" i="1"/>
  <c r="AT34" i="1"/>
  <c r="U34" i="1"/>
  <c r="T34" i="1"/>
  <c r="CA33" i="1"/>
  <c r="BU33" i="1" s="1"/>
  <c r="BZ33" i="1"/>
  <c r="BT33" i="1" s="1"/>
  <c r="BY33" i="1"/>
  <c r="BS33" i="1" s="1"/>
  <c r="BX33" i="1"/>
  <c r="BR33" i="1" s="1"/>
  <c r="BW33" i="1"/>
  <c r="BQ33" i="1" s="1"/>
  <c r="BV33" i="1"/>
  <c r="BP33" i="1" s="1"/>
  <c r="BO33" i="1"/>
  <c r="BC33" i="1" s="1"/>
  <c r="BN33" i="1"/>
  <c r="BB33" i="1" s="1"/>
  <c r="BM33" i="1"/>
  <c r="BA33" i="1" s="1"/>
  <c r="BL33" i="1"/>
  <c r="AZ33" i="1" s="1"/>
  <c r="BK33" i="1"/>
  <c r="AY33" i="1" s="1"/>
  <c r="BJ33" i="1"/>
  <c r="AX33" i="1" s="1"/>
  <c r="AU33" i="1"/>
  <c r="AT33" i="1"/>
  <c r="U33" i="1"/>
  <c r="CA32" i="1"/>
  <c r="BU32" i="1" s="1"/>
  <c r="BZ32" i="1"/>
  <c r="BT32" i="1" s="1"/>
  <c r="BY32" i="1"/>
  <c r="BS32" i="1" s="1"/>
  <c r="BX32" i="1"/>
  <c r="BR32" i="1" s="1"/>
  <c r="BW32" i="1"/>
  <c r="BQ32" i="1" s="1"/>
  <c r="BV32" i="1"/>
  <c r="BP32" i="1" s="1"/>
  <c r="BO32" i="1"/>
  <c r="BC32" i="1" s="1"/>
  <c r="BN32" i="1"/>
  <c r="BB32" i="1" s="1"/>
  <c r="BM32" i="1"/>
  <c r="BA32" i="1" s="1"/>
  <c r="BL32" i="1"/>
  <c r="AZ32" i="1" s="1"/>
  <c r="BK32" i="1"/>
  <c r="AY32" i="1" s="1"/>
  <c r="BJ32" i="1"/>
  <c r="AX32" i="1" s="1"/>
  <c r="AU32" i="1"/>
  <c r="AT32" i="1"/>
  <c r="U32" i="1"/>
  <c r="T32" i="1"/>
  <c r="CA30" i="1"/>
  <c r="BU30" i="1" s="1"/>
  <c r="BZ30" i="1"/>
  <c r="BT30" i="1" s="1"/>
  <c r="BY30" i="1"/>
  <c r="BS30" i="1" s="1"/>
  <c r="BX30" i="1"/>
  <c r="BR30" i="1" s="1"/>
  <c r="BW30" i="1"/>
  <c r="BQ30" i="1" s="1"/>
  <c r="BV30" i="1"/>
  <c r="BP30" i="1" s="1"/>
  <c r="BO30" i="1"/>
  <c r="BC30" i="1" s="1"/>
  <c r="BN30" i="1"/>
  <c r="BB30" i="1" s="1"/>
  <c r="BM30" i="1"/>
  <c r="BA30" i="1" s="1"/>
  <c r="BL30" i="1"/>
  <c r="AZ30" i="1" s="1"/>
  <c r="BK30" i="1"/>
  <c r="AY30" i="1" s="1"/>
  <c r="BJ30" i="1"/>
  <c r="AX30" i="1" s="1"/>
  <c r="AU30" i="1"/>
  <c r="AT30" i="1"/>
  <c r="U30" i="1"/>
  <c r="T30" i="1"/>
  <c r="CA29" i="1"/>
  <c r="BU29" i="1" s="1"/>
  <c r="BZ29" i="1"/>
  <c r="BT29" i="1" s="1"/>
  <c r="BY29" i="1"/>
  <c r="BS29" i="1" s="1"/>
  <c r="BX29" i="1"/>
  <c r="BR29" i="1" s="1"/>
  <c r="BW29" i="1"/>
  <c r="BQ29" i="1" s="1"/>
  <c r="BV29" i="1"/>
  <c r="BP29" i="1" s="1"/>
  <c r="BO29" i="1"/>
  <c r="BC29" i="1" s="1"/>
  <c r="BN29" i="1"/>
  <c r="BB29" i="1" s="1"/>
  <c r="BM29" i="1"/>
  <c r="BA29" i="1" s="1"/>
  <c r="BL29" i="1"/>
  <c r="AZ29" i="1" s="1"/>
  <c r="BK29" i="1"/>
  <c r="AY29" i="1" s="1"/>
  <c r="BJ29" i="1"/>
  <c r="AX29" i="1" s="1"/>
  <c r="AU29" i="1"/>
  <c r="AT29" i="1"/>
  <c r="U29" i="1"/>
  <c r="T29" i="1"/>
  <c r="CA28" i="1"/>
  <c r="BU28" i="1" s="1"/>
  <c r="BZ28" i="1"/>
  <c r="BT28" i="1" s="1"/>
  <c r="BY28" i="1"/>
  <c r="BS28" i="1" s="1"/>
  <c r="BX28" i="1"/>
  <c r="BR28" i="1" s="1"/>
  <c r="BW28" i="1"/>
  <c r="BQ28" i="1" s="1"/>
  <c r="BV28" i="1"/>
  <c r="BP28" i="1" s="1"/>
  <c r="BO28" i="1"/>
  <c r="BC28" i="1" s="1"/>
  <c r="BN28" i="1"/>
  <c r="BB28" i="1" s="1"/>
  <c r="BM28" i="1"/>
  <c r="BA28" i="1" s="1"/>
  <c r="BL28" i="1"/>
  <c r="AZ28" i="1" s="1"/>
  <c r="BK28" i="1"/>
  <c r="AY28" i="1" s="1"/>
  <c r="BJ28" i="1"/>
  <c r="AX28" i="1" s="1"/>
  <c r="AU28" i="1"/>
  <c r="AT28" i="1"/>
  <c r="U28" i="1"/>
  <c r="T28" i="1"/>
  <c r="CA27" i="1"/>
  <c r="BU27" i="1" s="1"/>
  <c r="BZ27" i="1"/>
  <c r="BT27" i="1" s="1"/>
  <c r="BY27" i="1"/>
  <c r="BS27" i="1" s="1"/>
  <c r="BX27" i="1"/>
  <c r="BR27" i="1" s="1"/>
  <c r="BW27" i="1"/>
  <c r="BQ27" i="1" s="1"/>
  <c r="BV27" i="1"/>
  <c r="BP27" i="1" s="1"/>
  <c r="BO27" i="1"/>
  <c r="BC27" i="1" s="1"/>
  <c r="BN27" i="1"/>
  <c r="BB27" i="1" s="1"/>
  <c r="BM27" i="1"/>
  <c r="BA27" i="1" s="1"/>
  <c r="BL27" i="1"/>
  <c r="AZ27" i="1" s="1"/>
  <c r="BK27" i="1"/>
  <c r="AY27" i="1" s="1"/>
  <c r="BJ27" i="1"/>
  <c r="AX27" i="1" s="1"/>
  <c r="AU27" i="1"/>
  <c r="AT27" i="1"/>
  <c r="U27" i="1"/>
  <c r="T27" i="1"/>
  <c r="CA26" i="1"/>
  <c r="BU26" i="1" s="1"/>
  <c r="BZ26" i="1"/>
  <c r="BT26" i="1" s="1"/>
  <c r="BY26" i="1"/>
  <c r="BS26" i="1" s="1"/>
  <c r="BX26" i="1"/>
  <c r="BR26" i="1" s="1"/>
  <c r="BW26" i="1"/>
  <c r="BQ26" i="1" s="1"/>
  <c r="BV26" i="1"/>
  <c r="BP26" i="1" s="1"/>
  <c r="BN26" i="1"/>
  <c r="BB26" i="1" s="1"/>
  <c r="BM26" i="1"/>
  <c r="BA26" i="1" s="1"/>
  <c r="BL26" i="1"/>
  <c r="AZ26" i="1" s="1"/>
  <c r="BK26" i="1"/>
  <c r="AY26" i="1" s="1"/>
  <c r="BJ26" i="1"/>
  <c r="AX26" i="1" s="1"/>
  <c r="AU26" i="1"/>
  <c r="AT26" i="1"/>
  <c r="U26" i="1"/>
  <c r="T26" i="1"/>
  <c r="CA25" i="1"/>
  <c r="BU25" i="1" s="1"/>
  <c r="BZ25" i="1"/>
  <c r="BT25" i="1" s="1"/>
  <c r="BY25" i="1"/>
  <c r="BS25" i="1" s="1"/>
  <c r="BX25" i="1"/>
  <c r="BR25" i="1" s="1"/>
  <c r="BW25" i="1"/>
  <c r="BQ25" i="1" s="1"/>
  <c r="BV25" i="1"/>
  <c r="BP25" i="1" s="1"/>
  <c r="BO25" i="1"/>
  <c r="BC25" i="1" s="1"/>
  <c r="BN25" i="1"/>
  <c r="BB25" i="1" s="1"/>
  <c r="BM25" i="1"/>
  <c r="BA25" i="1" s="1"/>
  <c r="BL25" i="1"/>
  <c r="AZ25" i="1" s="1"/>
  <c r="BK25" i="1"/>
  <c r="AY25" i="1" s="1"/>
  <c r="BJ25" i="1"/>
  <c r="AX25" i="1" s="1"/>
  <c r="AU25" i="1"/>
  <c r="AT25" i="1"/>
  <c r="U25" i="1"/>
  <c r="T25" i="1"/>
  <c r="CA24" i="1"/>
  <c r="BU24" i="1" s="1"/>
  <c r="BZ24" i="1"/>
  <c r="BT24" i="1" s="1"/>
  <c r="BY24" i="1"/>
  <c r="BS24" i="1" s="1"/>
  <c r="BX24" i="1"/>
  <c r="BR24" i="1" s="1"/>
  <c r="BQ24" i="1"/>
  <c r="BV24" i="1"/>
  <c r="BP24" i="1" s="1"/>
  <c r="BO24" i="1"/>
  <c r="BC24" i="1" s="1"/>
  <c r="BN24" i="1"/>
  <c r="BB24" i="1" s="1"/>
  <c r="BM24" i="1"/>
  <c r="BA24" i="1" s="1"/>
  <c r="BL24" i="1"/>
  <c r="AZ24" i="1" s="1"/>
  <c r="BK24" i="1"/>
  <c r="AY24" i="1" s="1"/>
  <c r="BJ24" i="1"/>
  <c r="AX24" i="1" s="1"/>
  <c r="AU24" i="1"/>
  <c r="AT24" i="1"/>
  <c r="U24" i="1"/>
  <c r="T24" i="1"/>
  <c r="CA23" i="1"/>
  <c r="BU23" i="1" s="1"/>
  <c r="BZ23" i="1"/>
  <c r="BT23" i="1" s="1"/>
  <c r="BY23" i="1"/>
  <c r="BS23" i="1" s="1"/>
  <c r="BX23" i="1"/>
  <c r="BR23" i="1" s="1"/>
  <c r="BQ23" i="1"/>
  <c r="BV23" i="1"/>
  <c r="BP23" i="1" s="1"/>
  <c r="BO23" i="1"/>
  <c r="BC23" i="1" s="1"/>
  <c r="BN23" i="1"/>
  <c r="BB23" i="1" s="1"/>
  <c r="BM23" i="1"/>
  <c r="BA23" i="1" s="1"/>
  <c r="BL23" i="1"/>
  <c r="AZ23" i="1" s="1"/>
  <c r="BK23" i="1"/>
  <c r="AY23" i="1" s="1"/>
  <c r="BJ23" i="1"/>
  <c r="AX23" i="1" s="1"/>
  <c r="AU23" i="1"/>
  <c r="AT23" i="1"/>
  <c r="U23" i="1"/>
  <c r="T23" i="1"/>
  <c r="CA22" i="1"/>
  <c r="BU22" i="1" s="1"/>
  <c r="BZ22" i="1"/>
  <c r="BT22" i="1" s="1"/>
  <c r="BY22" i="1"/>
  <c r="BS22" i="1" s="1"/>
  <c r="BX22" i="1"/>
  <c r="BR22" i="1" s="1"/>
  <c r="BW22" i="1"/>
  <c r="BQ22" i="1" s="1"/>
  <c r="BV22" i="1"/>
  <c r="BP22" i="1" s="1"/>
  <c r="BO22" i="1"/>
  <c r="BC22" i="1" s="1"/>
  <c r="BN22" i="1"/>
  <c r="BB22" i="1" s="1"/>
  <c r="BM22" i="1"/>
  <c r="BA22" i="1" s="1"/>
  <c r="BL22" i="1"/>
  <c r="AZ22" i="1" s="1"/>
  <c r="BK22" i="1"/>
  <c r="AY22" i="1" s="1"/>
  <c r="BJ22" i="1"/>
  <c r="AX22" i="1" s="1"/>
  <c r="AU22" i="1"/>
  <c r="AT22" i="1"/>
  <c r="U22" i="1"/>
  <c r="T22" i="1"/>
  <c r="CA20" i="1"/>
  <c r="BU20" i="1" s="1"/>
  <c r="BZ20" i="1"/>
  <c r="BT20" i="1" s="1"/>
  <c r="BY20" i="1"/>
  <c r="BS20" i="1" s="1"/>
  <c r="BX20" i="1"/>
  <c r="BR20" i="1" s="1"/>
  <c r="BW20" i="1"/>
  <c r="BQ20" i="1" s="1"/>
  <c r="BV20" i="1"/>
  <c r="BP20" i="1" s="1"/>
  <c r="BO20" i="1"/>
  <c r="BC20" i="1" s="1"/>
  <c r="BN20" i="1"/>
  <c r="BB20" i="1" s="1"/>
  <c r="BM20" i="1"/>
  <c r="BA20" i="1" s="1"/>
  <c r="BL20" i="1"/>
  <c r="AZ20" i="1" s="1"/>
  <c r="BK20" i="1"/>
  <c r="AY20" i="1" s="1"/>
  <c r="BJ20" i="1"/>
  <c r="AX20" i="1" s="1"/>
  <c r="AU20" i="1"/>
  <c r="AT20" i="1"/>
  <c r="U20" i="1"/>
  <c r="T20" i="1"/>
  <c r="CA19" i="1"/>
  <c r="BU19" i="1" s="1"/>
  <c r="BZ19" i="1"/>
  <c r="BT19" i="1" s="1"/>
  <c r="BY19" i="1"/>
  <c r="BS19" i="1" s="1"/>
  <c r="BX19" i="1"/>
  <c r="BR19" i="1" s="1"/>
  <c r="BW19" i="1"/>
  <c r="BQ19" i="1" s="1"/>
  <c r="BV19" i="1"/>
  <c r="BP19" i="1" s="1"/>
  <c r="BO19" i="1"/>
  <c r="BC19" i="1" s="1"/>
  <c r="BN19" i="1"/>
  <c r="BB19" i="1" s="1"/>
  <c r="BM19" i="1"/>
  <c r="BA19" i="1" s="1"/>
  <c r="BL19" i="1"/>
  <c r="AZ19" i="1" s="1"/>
  <c r="BK19" i="1"/>
  <c r="AY19" i="1" s="1"/>
  <c r="BJ19" i="1"/>
  <c r="AX19" i="1" s="1"/>
  <c r="AU19" i="1"/>
  <c r="AT19" i="1"/>
  <c r="U19" i="1"/>
  <c r="T19" i="1"/>
  <c r="CA18" i="1"/>
  <c r="BU18" i="1" s="1"/>
  <c r="BZ18" i="1"/>
  <c r="BT18" i="1" s="1"/>
  <c r="BY18" i="1"/>
  <c r="BS18" i="1" s="1"/>
  <c r="BX18" i="1"/>
  <c r="BR18" i="1" s="1"/>
  <c r="BW18" i="1"/>
  <c r="BQ18" i="1" s="1"/>
  <c r="BV18" i="1"/>
  <c r="BP18" i="1" s="1"/>
  <c r="BO18" i="1"/>
  <c r="BC18" i="1" s="1"/>
  <c r="BN18" i="1"/>
  <c r="BB18" i="1" s="1"/>
  <c r="BM18" i="1"/>
  <c r="BA18" i="1" s="1"/>
  <c r="BL18" i="1"/>
  <c r="AZ18" i="1" s="1"/>
  <c r="BK18" i="1"/>
  <c r="AY18" i="1" s="1"/>
  <c r="BJ18" i="1"/>
  <c r="AX18" i="1" s="1"/>
  <c r="AU18" i="1"/>
  <c r="AT18" i="1"/>
  <c r="U18" i="1"/>
  <c r="T18" i="1"/>
  <c r="CA17" i="1"/>
  <c r="BU17" i="1" s="1"/>
  <c r="BZ17" i="1"/>
  <c r="BT17" i="1" s="1"/>
  <c r="BY17" i="1"/>
  <c r="BS17" i="1" s="1"/>
  <c r="BX17" i="1"/>
  <c r="BR17" i="1" s="1"/>
  <c r="BW17" i="1"/>
  <c r="BQ17" i="1" s="1"/>
  <c r="BV17" i="1"/>
  <c r="BP17" i="1" s="1"/>
  <c r="BO17" i="1"/>
  <c r="BC17" i="1" s="1"/>
  <c r="BN17" i="1"/>
  <c r="BB17" i="1" s="1"/>
  <c r="BM17" i="1"/>
  <c r="BA17" i="1" s="1"/>
  <c r="BL17" i="1"/>
  <c r="AZ17" i="1" s="1"/>
  <c r="BK17" i="1"/>
  <c r="AY17" i="1" s="1"/>
  <c r="BJ17" i="1"/>
  <c r="AX17" i="1" s="1"/>
  <c r="AU17" i="1"/>
  <c r="AT17" i="1"/>
  <c r="U17" i="1"/>
  <c r="T17" i="1"/>
  <c r="CA16" i="1"/>
  <c r="BU16" i="1" s="1"/>
  <c r="BZ16" i="1"/>
  <c r="BT16" i="1" s="1"/>
  <c r="BY16" i="1"/>
  <c r="BS16" i="1" s="1"/>
  <c r="BX16" i="1"/>
  <c r="BR16" i="1" s="1"/>
  <c r="BV16" i="1"/>
  <c r="BP16" i="1" s="1"/>
  <c r="BO16" i="1"/>
  <c r="BC16" i="1" s="1"/>
  <c r="BN16" i="1"/>
  <c r="BB16" i="1" s="1"/>
  <c r="BM16" i="1"/>
  <c r="BA16" i="1" s="1"/>
  <c r="BL16" i="1"/>
  <c r="AZ16" i="1" s="1"/>
  <c r="BK16" i="1"/>
  <c r="AY16" i="1" s="1"/>
  <c r="F16" i="1" s="1"/>
  <c r="BJ16" i="1"/>
  <c r="AX16" i="1" s="1"/>
  <c r="AU16" i="1"/>
  <c r="AT16" i="1"/>
  <c r="U16" i="1"/>
  <c r="T16" i="1"/>
  <c r="CA15" i="1"/>
  <c r="BU15" i="1" s="1"/>
  <c r="BZ15" i="1"/>
  <c r="BT15" i="1" s="1"/>
  <c r="BY15" i="1"/>
  <c r="BS15" i="1" s="1"/>
  <c r="BX15" i="1"/>
  <c r="BR15" i="1" s="1"/>
  <c r="BW15" i="1"/>
  <c r="BQ15" i="1" s="1"/>
  <c r="BV15" i="1"/>
  <c r="BP15" i="1" s="1"/>
  <c r="BO15" i="1"/>
  <c r="BC15" i="1" s="1"/>
  <c r="BN15" i="1"/>
  <c r="BB15" i="1" s="1"/>
  <c r="BM15" i="1"/>
  <c r="BA15" i="1" s="1"/>
  <c r="BL15" i="1"/>
  <c r="AZ15" i="1" s="1"/>
  <c r="BK15" i="1"/>
  <c r="AY15" i="1" s="1"/>
  <c r="BJ15" i="1"/>
  <c r="AX15" i="1" s="1"/>
  <c r="AU15" i="1"/>
  <c r="AT15" i="1"/>
  <c r="U15" i="1"/>
  <c r="T15" i="1"/>
  <c r="CA14" i="1"/>
  <c r="BU14" i="1" s="1"/>
  <c r="BZ14" i="1"/>
  <c r="BT14" i="1" s="1"/>
  <c r="BV14" i="1"/>
  <c r="BP14" i="1" s="1"/>
  <c r="BO14" i="1"/>
  <c r="BC14" i="1" s="1"/>
  <c r="BN14" i="1"/>
  <c r="BB14" i="1" s="1"/>
  <c r="BL14" i="1"/>
  <c r="AZ14" i="1" s="1"/>
  <c r="BK14" i="1"/>
  <c r="AY14" i="1" s="1"/>
  <c r="F14" i="1" s="1"/>
  <c r="BJ14" i="1"/>
  <c r="AX14" i="1" s="1"/>
  <c r="AU14" i="1"/>
  <c r="AT14" i="1"/>
  <c r="U14" i="1"/>
  <c r="T14" i="1"/>
  <c r="CA13" i="1"/>
  <c r="BU13" i="1" s="1"/>
  <c r="BZ13" i="1"/>
  <c r="BT13" i="1" s="1"/>
  <c r="BY13" i="1"/>
  <c r="BS13" i="1" s="1"/>
  <c r="BX13" i="1"/>
  <c r="BR13" i="1" s="1"/>
  <c r="BV13" i="1"/>
  <c r="BP13" i="1" s="1"/>
  <c r="BO13" i="1"/>
  <c r="BC13" i="1" s="1"/>
  <c r="BN13" i="1"/>
  <c r="BB13" i="1" s="1"/>
  <c r="BM13" i="1"/>
  <c r="BA13" i="1" s="1"/>
  <c r="BL13" i="1"/>
  <c r="AZ13" i="1" s="1"/>
  <c r="BK13" i="1"/>
  <c r="AY13" i="1" s="1"/>
  <c r="BJ13" i="1"/>
  <c r="AX13" i="1" s="1"/>
  <c r="AU13" i="1"/>
  <c r="AT13" i="1"/>
  <c r="U13" i="1"/>
  <c r="T13" i="1"/>
  <c r="CA12" i="1"/>
  <c r="BU12" i="1" s="1"/>
  <c r="BZ12" i="1"/>
  <c r="BT12" i="1" s="1"/>
  <c r="BY12" i="1"/>
  <c r="BS12" i="1" s="1"/>
  <c r="BX12" i="1"/>
  <c r="BR12" i="1" s="1"/>
  <c r="BW12" i="1"/>
  <c r="BQ12" i="1" s="1"/>
  <c r="BV12" i="1"/>
  <c r="BP12" i="1" s="1"/>
  <c r="BO12" i="1"/>
  <c r="BC12" i="1" s="1"/>
  <c r="BN12" i="1"/>
  <c r="BB12" i="1" s="1"/>
  <c r="BM12" i="1"/>
  <c r="BA12" i="1" s="1"/>
  <c r="BL12" i="1"/>
  <c r="AZ12" i="1" s="1"/>
  <c r="BK12" i="1"/>
  <c r="AY12" i="1" s="1"/>
  <c r="BJ12" i="1"/>
  <c r="AX12" i="1" s="1"/>
  <c r="AT12" i="1"/>
  <c r="U12" i="1"/>
  <c r="T12" i="1"/>
  <c r="CA11" i="1"/>
  <c r="BZ11" i="1"/>
  <c r="BY11" i="1"/>
  <c r="BX11" i="1"/>
  <c r="BV11" i="1"/>
  <c r="BO11" i="1"/>
  <c r="BN11" i="1"/>
  <c r="BM11" i="1"/>
  <c r="BL11" i="1"/>
  <c r="BK11" i="1"/>
  <c r="BJ11" i="1"/>
  <c r="AU11" i="1"/>
  <c r="AT11" i="1"/>
  <c r="U11" i="1"/>
  <c r="T11" i="1"/>
  <c r="F147" i="1" l="1"/>
  <c r="F148" i="1"/>
  <c r="F20" i="1"/>
  <c r="F22" i="1"/>
  <c r="F90" i="1"/>
  <c r="F15" i="1"/>
  <c r="F51" i="1"/>
  <c r="F34" i="1"/>
  <c r="F35" i="1"/>
  <c r="F44" i="1"/>
  <c r="F45" i="1"/>
  <c r="F46" i="1"/>
  <c r="F47" i="1"/>
  <c r="F32" i="1"/>
  <c r="F62" i="1"/>
  <c r="F63" i="1"/>
  <c r="F64" i="1"/>
  <c r="F66" i="1"/>
  <c r="F93" i="1"/>
  <c r="BB11" i="1"/>
  <c r="BN151" i="1"/>
  <c r="DU11" i="1"/>
  <c r="AU151" i="1"/>
  <c r="BA11" i="1"/>
  <c r="BM151" i="1"/>
  <c r="BW151" i="1"/>
  <c r="BQ11" i="1"/>
  <c r="BQ151" i="1" s="1"/>
  <c r="CA151" i="1"/>
  <c r="BU11" i="1"/>
  <c r="BU151" i="1" s="1"/>
  <c r="F19" i="1"/>
  <c r="F24" i="1"/>
  <c r="F25" i="1"/>
  <c r="F26" i="1"/>
  <c r="F28" i="1"/>
  <c r="F29" i="1"/>
  <c r="F30" i="1"/>
  <c r="F33" i="1"/>
  <c r="F40" i="1"/>
  <c r="F41" i="1"/>
  <c r="F42" i="1"/>
  <c r="F43" i="1"/>
  <c r="F52" i="1"/>
  <c r="F53" i="1"/>
  <c r="F54" i="1"/>
  <c r="F55" i="1"/>
  <c r="F57" i="1"/>
  <c r="F73" i="1"/>
  <c r="F74" i="1"/>
  <c r="F77" i="1"/>
  <c r="F78" i="1"/>
  <c r="F79" i="1"/>
  <c r="F80" i="1"/>
  <c r="F92" i="1"/>
  <c r="F98" i="1"/>
  <c r="F100" i="1"/>
  <c r="F106" i="1"/>
  <c r="F110" i="1"/>
  <c r="F113" i="1"/>
  <c r="F116" i="1"/>
  <c r="F120" i="1"/>
  <c r="F136" i="1"/>
  <c r="F143" i="1"/>
  <c r="F146" i="1"/>
  <c r="T151" i="1"/>
  <c r="CT11" i="1"/>
  <c r="BR11" i="1"/>
  <c r="BR151" i="1" s="1"/>
  <c r="BX151" i="1"/>
  <c r="U151" i="1"/>
  <c r="CU11" i="1"/>
  <c r="BS11" i="1"/>
  <c r="BS151" i="1" s="1"/>
  <c r="BY151" i="1"/>
  <c r="BJ151" i="1"/>
  <c r="AX11" i="1"/>
  <c r="AY11" i="1"/>
  <c r="BK151" i="1"/>
  <c r="BC11" i="1"/>
  <c r="BO151" i="1"/>
  <c r="F12" i="1"/>
  <c r="F17" i="1"/>
  <c r="DT11" i="1"/>
  <c r="AT151" i="1"/>
  <c r="AZ11" i="1"/>
  <c r="BL151" i="1"/>
  <c r="BV151" i="1"/>
  <c r="BP11" i="1"/>
  <c r="BP151" i="1" s="1"/>
  <c r="BT11" i="1"/>
  <c r="BT151" i="1" s="1"/>
  <c r="BZ151" i="1"/>
  <c r="F13" i="1"/>
  <c r="F18" i="1"/>
  <c r="F23" i="1"/>
  <c r="F27" i="1"/>
  <c r="F36" i="1"/>
  <c r="F37" i="1"/>
  <c r="F38" i="1"/>
  <c r="F39" i="1"/>
  <c r="F48" i="1"/>
  <c r="F49" i="1"/>
  <c r="F50" i="1"/>
  <c r="F60" i="1"/>
  <c r="F61" i="1"/>
  <c r="F67" i="1"/>
  <c r="F68" i="1"/>
  <c r="F69" i="1"/>
  <c r="F71" i="1"/>
  <c r="F75" i="1"/>
  <c r="F76" i="1"/>
  <c r="F91" i="1"/>
  <c r="F97" i="1"/>
  <c r="F105" i="1"/>
  <c r="F108" i="1"/>
  <c r="F115" i="1"/>
  <c r="F119" i="1"/>
  <c r="F123" i="1"/>
  <c r="F124" i="1"/>
  <c r="F130" i="1"/>
  <c r="F134" i="1"/>
  <c r="F142" i="1"/>
  <c r="F145" i="1"/>
  <c r="F150" i="1"/>
  <c r="DZ11" i="1" l="1"/>
  <c r="AZ151" i="1"/>
  <c r="DY11" i="1"/>
  <c r="F11" i="1"/>
  <c r="AY151" i="1"/>
  <c r="DX11" i="1"/>
  <c r="AX151" i="1"/>
  <c r="EC11" i="1"/>
  <c r="BC151" i="1"/>
  <c r="BA151" i="1"/>
  <c r="EA11" i="1"/>
  <c r="BB151" i="1"/>
  <c r="EB11" i="1"/>
  <c r="F151" i="1" l="1"/>
  <c r="CF11" i="1"/>
</calcChain>
</file>

<file path=xl/sharedStrings.xml><?xml version="1.0" encoding="utf-8"?>
<sst xmlns="http://schemas.openxmlformats.org/spreadsheetml/2006/main" count="503" uniqueCount="308">
  <si>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</si>
  <si>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</si>
  <si>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</si>
  <si>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</si>
  <si>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</si>
  <si>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</si>
  <si>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</si>
  <si>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</si>
  <si>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</si>
  <si>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</si>
  <si>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</si>
  <si>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</si>
  <si>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</si>
  <si>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</si>
  <si>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</si>
  <si>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</si>
  <si>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</si>
  <si>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</si>
  <si>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</si>
  <si>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</si>
  <si>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</si>
  <si>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</si>
  <si>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</si>
  <si>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</si>
  <si>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</si>
  <si>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</si>
  <si>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</si>
  <si>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</si>
  <si>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</si>
  <si>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</si>
  <si>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</si>
  <si>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</si>
  <si>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</si>
  <si>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</si>
  <si>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</si>
  <si>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</si>
  <si>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</si>
  <si>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</si>
  <si>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</si>
  <si>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</si>
  <si>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</si>
  <si>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</si>
  <si>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</si>
  <si>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</si>
  <si>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</si>
  <si>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</si>
  <si>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</si>
  <si>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</si>
  <si>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</si>
  <si>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</si>
  <si>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</si>
  <si>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</si>
  <si>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</si>
  <si>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</si>
  <si>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</si>
  <si>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</si>
  <si>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</si>
  <si>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</si>
  <si>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</si>
  <si>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</si>
  <si>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</si>
  <si>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</si>
  <si>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</si>
  <si>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</si>
  <si>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</si>
  <si>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</si>
  <si>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</si>
  <si>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</si>
  <si>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</si>
  <si>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</si>
  <si>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</si>
  <si>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</si>
  <si>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</si>
  <si>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</si>
  <si>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</si>
  <si>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</si>
  <si>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</si>
  <si>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</si>
  <si>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</si>
  <si>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</si>
  <si>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</si>
  <si>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</si>
  <si>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</si>
  <si>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</si>
  <si>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</si>
  <si>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</si>
  <si>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</si>
  <si>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</si>
  <si>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</si>
  <si>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</si>
  <si>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</si>
  <si>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</si>
  <si>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</si>
  <si>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</si>
  <si>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</si>
  <si>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</si>
  <si>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</si>
  <si>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</si>
  <si>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</si>
  <si>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</si>
  <si>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</si>
  <si>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</si>
  <si>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</si>
  <si>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</si>
  <si>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</si>
  <si>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</si>
  <si>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</si>
  <si>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</si>
  <si>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</si>
  <si>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</si>
  <si>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</si>
  <si>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</si>
  <si>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</si>
  <si>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</si>
  <si>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</si>
  <si>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</si>
  <si>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</si>
  <si>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</si>
  <si>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</si>
  <si>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</si>
  <si>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</si>
  <si>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</si>
  <si>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</si>
  <si>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</si>
  <si>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</si>
  <si>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</si>
  <si>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</si>
  <si>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</si>
  <si>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</si>
  <si>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</si>
  <si>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</si>
  <si>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</si>
  <si>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</si>
  <si>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</si>
  <si>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</si>
  <si>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</si>
  <si>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</si>
  <si>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</si>
  <si>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</si>
  <si>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</si>
  <si>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</si>
  <si>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</si>
  <si>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</si>
  <si>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</si>
  <si>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</si>
  <si>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</si>
  <si>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</si>
  <si>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</si>
  <si>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</si>
  <si>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</si>
  <si>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</si>
  <si>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</si>
  <si>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</si>
  <si>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</si>
  <si>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</si>
  <si>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</si>
  <si>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</si>
  <si>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</si>
  <si>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</si>
  <si>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</si>
  <si>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</si>
  <si>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</si>
  <si>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</si>
  <si>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</si>
  <si>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</si>
  <si>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</si>
  <si>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</si>
  <si>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</si>
  <si>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</si>
  <si>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</si>
  <si>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</si>
  <si>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</si>
  <si>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</si>
  <si>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</si>
  <si>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</si>
  <si>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</si>
  <si>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</si>
  <si>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</si>
  <si>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</si>
  <si>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</si>
  <si>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</si>
  <si>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</si>
  <si>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</si>
  <si>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</si>
  <si>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</si>
  <si>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</si>
  <si>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</si>
  <si>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</si>
  <si>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</si>
  <si>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</si>
  <si>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</si>
  <si>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</si>
  <si>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</si>
  <si>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</si>
  <si>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</si>
  <si>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</si>
  <si>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</si>
  <si>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</si>
  <si>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</si>
  <si>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</si>
  <si>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</si>
  <si>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</si>
  <si>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</si>
  <si>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</si>
  <si>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</si>
  <si>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</si>
  <si>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</si>
  <si>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</si>
  <si>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</si>
  <si>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</si>
  <si>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</si>
  <si>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</si>
  <si>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</si>
  <si>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</si>
  <si>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</si>
  <si>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</si>
  <si>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</si>
  <si>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</si>
  <si>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</si>
  <si>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</si>
  <si>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</si>
  <si>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</si>
  <si>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</si>
  <si>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</si>
  <si>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</si>
  <si>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</si>
  <si>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</si>
  <si>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</si>
  <si>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</si>
  <si>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</si>
  <si>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</si>
  <si>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</si>
  <si>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</si>
  <si>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</si>
  <si>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</si>
  <si>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</si>
  <si>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</si>
  <si>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</si>
  <si>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</si>
  <si>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</si>
  <si>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</si>
  <si>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</si>
  <si>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</si>
  <si>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</si>
  <si>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</si>
  <si>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</si>
  <si>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</si>
  <si>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</si>
  <si>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</si>
  <si>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</si>
  <si>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</si>
  <si>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</si>
  <si>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</si>
  <si>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</si>
  <si>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</si>
  <si>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</si>
  <si>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</si>
  <si>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</si>
  <si>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</si>
  <si>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</si>
  <si>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</si>
  <si>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</si>
  <si>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</si>
  <si>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</si>
  <si>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</si>
  <si>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</si>
  <si>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</si>
  <si>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</si>
  <si>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</si>
  <si>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</si>
  <si>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</si>
  <si>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</si>
  <si>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</si>
  <si>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</si>
  <si>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</si>
  <si>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</si>
  <si>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</si>
  <si>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</si>
  <si>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</si>
  <si>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</si>
  <si>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</si>
  <si>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</si>
  <si>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</si>
  <si>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</si>
  <si>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</si>
  <si>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</si>
  <si>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</si>
  <si>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</si>
  <si>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</si>
  <si>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</si>
  <si>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</si>
  <si>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</si>
  <si>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</si>
  <si>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</si>
  <si>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</si>
  <si>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</si>
  <si>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</si>
  <si>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</si>
  <si>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</si>
  <si>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</si>
  <si>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</si>
  <si>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</si>
  <si>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</si>
  <si>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</si>
  <si>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</si>
  <si>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ООО "КЛИНИКА ЭКСПЕРТ ВЛАДИМИР"</t>
  </si>
  <si>
    <t>ГБУЗ ВО "Центральная поликлиника г. Владимира"</t>
  </si>
  <si>
    <t>Приложение №2
к протоколу заседания комиссии по разработке территориальной программы обязательного медицинского страхования
от 13.12.2023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</si>
</sst>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69;&#1082;&#1086;&#1085;&#1086;&#1084;&#1080;&#1095;&#1077;&#1089;&#1082;&#1072;&#1103;%20&#1093;&#1072;&#1088;&#1072;&#1082;&#1090;&#1077;&#1088;&#1080;&#1089;&#1090;&#1080;&#1082;&#1072;\&#1053;&#1086;&#1103;&#1073;&#1088;&#1100;\2&#1085;&#1086;&#1103;&#1073;&#1088;&#1100;%202023%20&#1075;&#1086;&#1076;%20&#1069;&#1061;%20-&#1087;&#1088;&#1086;&#1090;%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3/&#1055;&#1088;&#1086;&#1090;&#1086;&#1082;&#1086;&#1083;%20&#8470;13%20&#1086;&#1090;%2025.08.2023/&#1055;&#1088;&#1080;&#1083;&#1086;&#1078;&#1077;&#1085;&#1080;&#1077;%20&#8470;08%20&#1060;&#1080;&#1085;&#1072;&#1085;&#1089;&#1086;&#1074;&#1086;&#1077;%20&#1086;&#1073;&#1077;&#1089;&#1087;&#1077;&#1095;&#1077;&#1085;&#1080;&#107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12.2023 совещание"/>
      <sheetName val="20.11.23 свод"/>
      <sheetName val="20.11.23 ВО"/>
      <sheetName val="20.11.23 ИГ"/>
      <sheetName val="контроль объемов прот 16"/>
      <sheetName val="отклонение от фин.обесп"/>
      <sheetName val="ИГ факт 10 мес"/>
      <sheetName val="ОНКО ДС, КС (СМО)"/>
      <sheetName val="ОНКО КС (СМО)"/>
      <sheetName val="ОНКО ДС (СМО)"/>
      <sheetName val="свод по ТП "/>
      <sheetName val="Лист1"/>
      <sheetName val="Свод по ТП 18.11.2023"/>
      <sheetName val="свод по ТП  (30.11.2023)"/>
    </sheetNames>
    <sheetDataSet>
      <sheetData sheetId="0"/>
      <sheetData sheetId="1"/>
      <sheetData sheetId="2">
        <row r="10">
          <cell r="L10">
            <v>166209</v>
          </cell>
          <cell r="M10">
            <v>94968475.159999996</v>
          </cell>
          <cell r="N10">
            <v>12499</v>
          </cell>
          <cell r="O10">
            <v>29031108.5</v>
          </cell>
          <cell r="P10">
            <v>61</v>
          </cell>
          <cell r="Q10">
            <v>477864.29</v>
          </cell>
          <cell r="T10">
            <v>153649</v>
          </cell>
          <cell r="U10">
            <v>65459502.369999997</v>
          </cell>
          <cell r="X10">
            <v>22036</v>
          </cell>
          <cell r="Y10">
            <v>16773482.41</v>
          </cell>
          <cell r="Z10">
            <v>55390</v>
          </cell>
          <cell r="AA10">
            <v>164784824</v>
          </cell>
          <cell r="AD10">
            <v>9107</v>
          </cell>
          <cell r="AE10">
            <v>8841358.9199999999</v>
          </cell>
          <cell r="AF10">
            <v>321</v>
          </cell>
          <cell r="AG10">
            <v>482020.06</v>
          </cell>
          <cell r="AH10">
            <v>2900</v>
          </cell>
          <cell r="AI10">
            <v>4304134.13</v>
          </cell>
          <cell r="AJ10">
            <v>4697</v>
          </cell>
          <cell r="AK10">
            <v>2855303.79</v>
          </cell>
          <cell r="AL10">
            <v>1133</v>
          </cell>
          <cell r="AM10">
            <v>1090229.18</v>
          </cell>
          <cell r="AP10">
            <v>56</v>
          </cell>
          <cell r="AQ10">
            <v>109671.76</v>
          </cell>
          <cell r="AT10">
            <v>0</v>
          </cell>
          <cell r="AU10">
            <v>0</v>
          </cell>
          <cell r="BD10">
            <v>396</v>
          </cell>
          <cell r="BE10">
            <v>5702206.6799999997</v>
          </cell>
          <cell r="BJ10">
            <v>873</v>
          </cell>
          <cell r="BK10">
            <v>13172843.109999999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V10">
            <v>9496</v>
          </cell>
          <cell r="BW10">
            <v>324332740.13999999</v>
          </cell>
          <cell r="BX10">
            <v>123</v>
          </cell>
          <cell r="BY10">
            <v>20139721.879999999</v>
          </cell>
          <cell r="BZ10">
            <v>0</v>
          </cell>
          <cell r="CA10">
            <v>0</v>
          </cell>
          <cell r="CB10">
            <v>124</v>
          </cell>
          <cell r="CC10">
            <v>34371129</v>
          </cell>
        </row>
        <row r="11">
          <cell r="L11">
            <v>45675</v>
          </cell>
          <cell r="M11">
            <v>4611351.88</v>
          </cell>
          <cell r="T11">
            <v>45675</v>
          </cell>
          <cell r="U11">
            <v>4611351.88</v>
          </cell>
          <cell r="Z11">
            <v>22602</v>
          </cell>
          <cell r="AA11">
            <v>26068010.120000001</v>
          </cell>
          <cell r="AD11">
            <v>60805</v>
          </cell>
          <cell r="AE11">
            <v>23933423.350000001</v>
          </cell>
          <cell r="AR11">
            <v>52227</v>
          </cell>
          <cell r="AS11">
            <v>20869909.199999999</v>
          </cell>
          <cell r="AT11">
            <v>8578</v>
          </cell>
          <cell r="AU11">
            <v>3063514.15</v>
          </cell>
          <cell r="BD11">
            <v>1373</v>
          </cell>
          <cell r="BE11">
            <v>18032146.640000001</v>
          </cell>
          <cell r="BJ11">
            <v>1716</v>
          </cell>
          <cell r="BK11">
            <v>31424771.780000001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V11">
            <v>665</v>
          </cell>
          <cell r="BW11">
            <v>24924760.93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35</v>
          </cell>
          <cell r="CC11">
            <v>4138925</v>
          </cell>
        </row>
        <row r="12">
          <cell r="L12">
            <v>75290</v>
          </cell>
          <cell r="M12">
            <v>44336670.479999997</v>
          </cell>
          <cell r="T12">
            <v>75290</v>
          </cell>
          <cell r="U12">
            <v>44336670.479999997</v>
          </cell>
          <cell r="X12">
            <v>100</v>
          </cell>
          <cell r="Y12">
            <v>175427</v>
          </cell>
          <cell r="Z12">
            <v>44</v>
          </cell>
          <cell r="AA12">
            <v>5385383.1799999997</v>
          </cell>
          <cell r="AD12">
            <v>832049</v>
          </cell>
          <cell r="AE12">
            <v>180755318.25</v>
          </cell>
          <cell r="AF12">
            <v>3000</v>
          </cell>
          <cell r="AG12">
            <v>7765457.0999999996</v>
          </cell>
          <cell r="AH12">
            <v>2000</v>
          </cell>
          <cell r="AI12">
            <v>5511155</v>
          </cell>
          <cell r="AJ12">
            <v>4120</v>
          </cell>
          <cell r="AK12">
            <v>2249150.7999999998</v>
          </cell>
          <cell r="AL12">
            <v>2061</v>
          </cell>
          <cell r="AM12">
            <v>2200513.17</v>
          </cell>
          <cell r="AP12">
            <v>190</v>
          </cell>
          <cell r="AQ12">
            <v>373661.6</v>
          </cell>
          <cell r="AR12">
            <v>27000</v>
          </cell>
          <cell r="AS12">
            <v>10789200</v>
          </cell>
          <cell r="AT12">
            <v>793678</v>
          </cell>
          <cell r="AU12">
            <v>151866180.58000001</v>
          </cell>
          <cell r="BJ12">
            <v>825</v>
          </cell>
          <cell r="BK12">
            <v>42905074.700000003</v>
          </cell>
          <cell r="BL12">
            <v>370</v>
          </cell>
          <cell r="BM12">
            <v>28590908.969999999</v>
          </cell>
          <cell r="BN12">
            <v>0</v>
          </cell>
          <cell r="BO12">
            <v>0</v>
          </cell>
          <cell r="BV12">
            <v>19588</v>
          </cell>
          <cell r="BW12">
            <v>926069080.42999995</v>
          </cell>
          <cell r="BX12">
            <v>1030</v>
          </cell>
          <cell r="BY12">
            <v>161509743.68000001</v>
          </cell>
          <cell r="BZ12">
            <v>0</v>
          </cell>
          <cell r="CA12">
            <v>0</v>
          </cell>
          <cell r="CB12">
            <v>2783</v>
          </cell>
          <cell r="CC12">
            <v>494210631</v>
          </cell>
        </row>
        <row r="13">
          <cell r="L13">
            <v>27500</v>
          </cell>
          <cell r="M13">
            <v>4802554.17</v>
          </cell>
          <cell r="T13">
            <v>27500</v>
          </cell>
          <cell r="U13">
            <v>4802554.17</v>
          </cell>
          <cell r="Z13">
            <v>4627</v>
          </cell>
          <cell r="AA13">
            <v>4816344.55</v>
          </cell>
          <cell r="AD13">
            <v>26982</v>
          </cell>
          <cell r="AE13">
            <v>82494355.379999995</v>
          </cell>
          <cell r="AF13">
            <v>3500</v>
          </cell>
          <cell r="AG13">
            <v>11425718</v>
          </cell>
          <cell r="AH13">
            <v>1500</v>
          </cell>
          <cell r="AI13">
            <v>9513216</v>
          </cell>
          <cell r="AL13">
            <v>2693</v>
          </cell>
          <cell r="AM13">
            <v>2883726.16</v>
          </cell>
          <cell r="AN13">
            <v>1273</v>
          </cell>
          <cell r="AO13">
            <v>10649903.83</v>
          </cell>
          <cell r="AP13">
            <v>9200</v>
          </cell>
          <cell r="AQ13">
            <v>20038164.460000001</v>
          </cell>
          <cell r="AT13">
            <v>8816</v>
          </cell>
          <cell r="AU13">
            <v>27983626.93</v>
          </cell>
          <cell r="AV13">
            <v>2298</v>
          </cell>
          <cell r="AW13">
            <v>2471774.7599999998</v>
          </cell>
          <cell r="BD13">
            <v>694</v>
          </cell>
          <cell r="BE13">
            <v>21798657.550000001</v>
          </cell>
          <cell r="BF13">
            <v>694</v>
          </cell>
          <cell r="BG13">
            <v>21798657.550000001</v>
          </cell>
          <cell r="BJ13">
            <v>3291</v>
          </cell>
          <cell r="BK13">
            <v>250110524.91</v>
          </cell>
          <cell r="BL13">
            <v>2731</v>
          </cell>
          <cell r="BM13">
            <v>229490750</v>
          </cell>
          <cell r="BN13">
            <v>0</v>
          </cell>
          <cell r="BO13">
            <v>0</v>
          </cell>
          <cell r="BV13">
            <v>8855</v>
          </cell>
          <cell r="BW13">
            <v>764650934.37</v>
          </cell>
          <cell r="BX13">
            <v>7855</v>
          </cell>
          <cell r="BY13">
            <v>719740398.21000004</v>
          </cell>
          <cell r="BZ13">
            <v>0</v>
          </cell>
          <cell r="CA13">
            <v>0</v>
          </cell>
          <cell r="CB13">
            <v>599</v>
          </cell>
          <cell r="CC13">
            <v>130586565</v>
          </cell>
          <cell r="CD13">
            <v>599</v>
          </cell>
          <cell r="CE13">
            <v>130586565</v>
          </cell>
        </row>
        <row r="14">
          <cell r="L14">
            <v>8300</v>
          </cell>
          <cell r="M14">
            <v>4000402.72</v>
          </cell>
          <cell r="T14">
            <v>8300</v>
          </cell>
          <cell r="U14">
            <v>4000402.72</v>
          </cell>
          <cell r="X14">
            <v>13534</v>
          </cell>
          <cell r="Y14">
            <v>7717393.8499999996</v>
          </cell>
          <cell r="Z14">
            <v>23100</v>
          </cell>
          <cell r="AA14">
            <v>26009585.870000001</v>
          </cell>
          <cell r="AT14">
            <v>0</v>
          </cell>
          <cell r="AU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</row>
        <row r="15">
          <cell r="T15">
            <v>0</v>
          </cell>
          <cell r="U15">
            <v>0</v>
          </cell>
          <cell r="AT15">
            <v>0</v>
          </cell>
          <cell r="AU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V15">
            <v>1655</v>
          </cell>
          <cell r="BW15">
            <v>34335816.789999999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</row>
        <row r="16">
          <cell r="L16">
            <v>1344</v>
          </cell>
          <cell r="M16">
            <v>1365551.08</v>
          </cell>
          <cell r="T16">
            <v>1344</v>
          </cell>
          <cell r="U16">
            <v>1365551.08</v>
          </cell>
          <cell r="Z16">
            <v>500</v>
          </cell>
          <cell r="AA16">
            <v>9953000</v>
          </cell>
          <cell r="AB16">
            <v>500</v>
          </cell>
          <cell r="AC16">
            <v>9953000</v>
          </cell>
          <cell r="AT16">
            <v>0</v>
          </cell>
          <cell r="AU16">
            <v>0</v>
          </cell>
          <cell r="BD16">
            <v>406</v>
          </cell>
          <cell r="BE16">
            <v>4670563.3499999996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</row>
        <row r="17">
          <cell r="L17">
            <v>1713</v>
          </cell>
          <cell r="M17">
            <v>655433.78</v>
          </cell>
          <cell r="T17">
            <v>1713</v>
          </cell>
          <cell r="U17">
            <v>655433.78</v>
          </cell>
          <cell r="AT17">
            <v>0</v>
          </cell>
          <cell r="AU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V17">
            <v>3146</v>
          </cell>
          <cell r="BW17">
            <v>133206040.05</v>
          </cell>
          <cell r="BX17">
            <v>0</v>
          </cell>
          <cell r="BY17">
            <v>0</v>
          </cell>
          <cell r="BZ17">
            <v>2506</v>
          </cell>
          <cell r="CA17">
            <v>118964387.14</v>
          </cell>
          <cell r="CB17">
            <v>130</v>
          </cell>
          <cell r="CC17">
            <v>22704530</v>
          </cell>
        </row>
        <row r="18">
          <cell r="L18">
            <v>867</v>
          </cell>
          <cell r="M18">
            <v>550512.56000000006</v>
          </cell>
          <cell r="T18">
            <v>867</v>
          </cell>
          <cell r="U18">
            <v>550512.56000000006</v>
          </cell>
          <cell r="AT18">
            <v>0</v>
          </cell>
          <cell r="AU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V18">
            <v>6079</v>
          </cell>
          <cell r="BW18">
            <v>260704254.13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</row>
        <row r="19">
          <cell r="T19">
            <v>0</v>
          </cell>
          <cell r="U19">
            <v>0</v>
          </cell>
          <cell r="AD19">
            <v>462</v>
          </cell>
          <cell r="AE19">
            <v>1577772.54</v>
          </cell>
          <cell r="AF19">
            <v>462</v>
          </cell>
          <cell r="AG19">
            <v>1577772.54</v>
          </cell>
          <cell r="AT19">
            <v>0</v>
          </cell>
          <cell r="AU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</row>
        <row r="21">
          <cell r="L21">
            <v>153661</v>
          </cell>
          <cell r="M21">
            <v>112793238.31</v>
          </cell>
          <cell r="N21">
            <v>9244</v>
          </cell>
          <cell r="O21">
            <v>16350319.15</v>
          </cell>
          <cell r="P21">
            <v>26594</v>
          </cell>
          <cell r="Q21">
            <v>67144970.459999993</v>
          </cell>
          <cell r="R21">
            <v>5659</v>
          </cell>
          <cell r="S21">
            <v>5635495.25</v>
          </cell>
          <cell r="T21">
            <v>117823</v>
          </cell>
          <cell r="U21">
            <v>29297948.699999999</v>
          </cell>
          <cell r="V21">
            <v>377</v>
          </cell>
          <cell r="W21">
            <v>407353.97</v>
          </cell>
          <cell r="X21">
            <v>45170</v>
          </cell>
          <cell r="Y21">
            <v>35799565.479999997</v>
          </cell>
          <cell r="Z21">
            <v>182997</v>
          </cell>
          <cell r="AA21">
            <v>203244642.19999999</v>
          </cell>
          <cell r="AD21">
            <v>26687</v>
          </cell>
          <cell r="AE21">
            <v>39251901.640000001</v>
          </cell>
          <cell r="AF21">
            <v>5273</v>
          </cell>
          <cell r="AG21">
            <v>14639389.9</v>
          </cell>
          <cell r="AJ21">
            <v>7210</v>
          </cell>
          <cell r="AK21">
            <v>3492175</v>
          </cell>
          <cell r="AL21">
            <v>3594</v>
          </cell>
          <cell r="AM21">
            <v>3579840.14</v>
          </cell>
          <cell r="AP21">
            <v>6730</v>
          </cell>
          <cell r="AQ21">
            <v>13177242.6</v>
          </cell>
          <cell r="AT21">
            <v>3880</v>
          </cell>
          <cell r="AU21">
            <v>4363254</v>
          </cell>
          <cell r="AV21">
            <v>9922</v>
          </cell>
          <cell r="AW21">
            <v>12149387.779999999</v>
          </cell>
          <cell r="BD21">
            <v>6753</v>
          </cell>
          <cell r="BE21">
            <v>170991481.18000001</v>
          </cell>
          <cell r="BF21">
            <v>1719</v>
          </cell>
          <cell r="BG21">
            <v>104832180.65000001</v>
          </cell>
          <cell r="BJ21">
            <v>2063</v>
          </cell>
          <cell r="BK21">
            <v>38821067.060000002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V21">
            <v>13128</v>
          </cell>
          <cell r="BW21">
            <v>372635295.72000003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46</v>
          </cell>
          <cell r="CC21">
            <v>7792321</v>
          </cell>
        </row>
        <row r="22">
          <cell r="L22">
            <v>279</v>
          </cell>
          <cell r="M22">
            <v>50654.73</v>
          </cell>
          <cell r="T22">
            <v>279</v>
          </cell>
          <cell r="U22">
            <v>50654.73</v>
          </cell>
          <cell r="X22">
            <v>31102</v>
          </cell>
          <cell r="Y22">
            <v>33063260.739999998</v>
          </cell>
          <cell r="Z22">
            <v>307</v>
          </cell>
          <cell r="AA22">
            <v>306730.14</v>
          </cell>
          <cell r="AD22">
            <v>206</v>
          </cell>
          <cell r="AE22">
            <v>394696.64</v>
          </cell>
          <cell r="AP22">
            <v>206</v>
          </cell>
          <cell r="AQ22">
            <v>394696.64</v>
          </cell>
          <cell r="AT22">
            <v>0</v>
          </cell>
          <cell r="AU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V22">
            <v>12297</v>
          </cell>
          <cell r="BW22">
            <v>443835524.88</v>
          </cell>
          <cell r="BX22">
            <v>127</v>
          </cell>
          <cell r="BY22">
            <v>16899617.390000001</v>
          </cell>
          <cell r="BZ22">
            <v>0</v>
          </cell>
          <cell r="CA22">
            <v>0</v>
          </cell>
          <cell r="CB22">
            <v>413</v>
          </cell>
          <cell r="CC22">
            <v>76937029</v>
          </cell>
        </row>
        <row r="23">
          <cell r="L23">
            <v>7742</v>
          </cell>
          <cell r="M23">
            <v>1235227.29</v>
          </cell>
          <cell r="T23">
            <v>7742</v>
          </cell>
          <cell r="U23">
            <v>1235227.29</v>
          </cell>
          <cell r="Z23">
            <v>18637</v>
          </cell>
          <cell r="AA23">
            <v>28755919.469999999</v>
          </cell>
          <cell r="AD23">
            <v>3834</v>
          </cell>
          <cell r="AE23">
            <v>3690064.8</v>
          </cell>
          <cell r="AT23">
            <v>3834</v>
          </cell>
          <cell r="AU23">
            <v>3690064.8</v>
          </cell>
          <cell r="BD23">
            <v>624</v>
          </cell>
          <cell r="BE23">
            <v>6974824.96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V23">
            <v>3476</v>
          </cell>
          <cell r="BW23">
            <v>105198054.09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</row>
        <row r="24">
          <cell r="L24">
            <v>187542</v>
          </cell>
          <cell r="M24">
            <v>95329445.920000002</v>
          </cell>
          <cell r="N24">
            <v>12909</v>
          </cell>
          <cell r="O24">
            <v>28191534.780000001</v>
          </cell>
          <cell r="P24">
            <v>15210</v>
          </cell>
          <cell r="Q24">
            <v>42014058.630000003</v>
          </cell>
          <cell r="R24">
            <v>2198</v>
          </cell>
          <cell r="S24">
            <v>2229281.96</v>
          </cell>
          <cell r="T24">
            <v>159423</v>
          </cell>
          <cell r="U24">
            <v>25123852.510000002</v>
          </cell>
          <cell r="X24">
            <v>29134</v>
          </cell>
          <cell r="Y24">
            <v>22675802.18</v>
          </cell>
          <cell r="Z24">
            <v>127506</v>
          </cell>
          <cell r="AA24">
            <v>116561598.15000001</v>
          </cell>
          <cell r="AD24">
            <v>13359</v>
          </cell>
          <cell r="AE24">
            <v>15288766.74</v>
          </cell>
          <cell r="AF24">
            <v>3958</v>
          </cell>
          <cell r="AG24">
            <v>7442701.4000000004</v>
          </cell>
          <cell r="AJ24">
            <v>4000</v>
          </cell>
          <cell r="AK24">
            <v>2222486.5</v>
          </cell>
          <cell r="AL24">
            <v>2617</v>
          </cell>
          <cell r="AM24">
            <v>2403453.14</v>
          </cell>
          <cell r="AP24">
            <v>384</v>
          </cell>
          <cell r="AQ24">
            <v>755352.7</v>
          </cell>
          <cell r="AT24">
            <v>2400</v>
          </cell>
          <cell r="AU24">
            <v>2464773</v>
          </cell>
          <cell r="AV24">
            <v>4760</v>
          </cell>
          <cell r="AW24">
            <v>5912948.7599999998</v>
          </cell>
          <cell r="BD24">
            <v>1651</v>
          </cell>
          <cell r="BE24">
            <v>64426595.609999999</v>
          </cell>
          <cell r="BF24">
            <v>724</v>
          </cell>
          <cell r="BG24">
            <v>53846409.789999999</v>
          </cell>
          <cell r="BJ24">
            <v>1347</v>
          </cell>
          <cell r="BK24">
            <v>16183184.58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V24">
            <v>6633</v>
          </cell>
          <cell r="BW24">
            <v>126559469.3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</row>
        <row r="25">
          <cell r="L25">
            <v>161082</v>
          </cell>
          <cell r="M25">
            <v>90946509.420000002</v>
          </cell>
          <cell r="N25">
            <v>10480</v>
          </cell>
          <cell r="O25">
            <v>19434413.960000001</v>
          </cell>
          <cell r="P25">
            <v>13270</v>
          </cell>
          <cell r="Q25">
            <v>35481742.020000003</v>
          </cell>
          <cell r="R25">
            <v>2164</v>
          </cell>
          <cell r="S25">
            <v>2085094.69</v>
          </cell>
          <cell r="T25">
            <v>137332</v>
          </cell>
          <cell r="U25">
            <v>36030353.439999998</v>
          </cell>
          <cell r="X25">
            <v>31253</v>
          </cell>
          <cell r="Y25">
            <v>24129291.75</v>
          </cell>
          <cell r="Z25">
            <v>64386</v>
          </cell>
          <cell r="AA25">
            <v>110278452.23</v>
          </cell>
          <cell r="AD25">
            <v>6349</v>
          </cell>
          <cell r="AE25">
            <v>7174702.7599999998</v>
          </cell>
          <cell r="AF25">
            <v>1250</v>
          </cell>
          <cell r="AG25">
            <v>3567597.8</v>
          </cell>
          <cell r="AJ25">
            <v>3363</v>
          </cell>
          <cell r="AK25">
            <v>1868284.2</v>
          </cell>
          <cell r="AL25">
            <v>499</v>
          </cell>
          <cell r="AM25">
            <v>500837.09</v>
          </cell>
          <cell r="AT25">
            <v>1237</v>
          </cell>
          <cell r="AU25">
            <v>1237983.67</v>
          </cell>
          <cell r="AV25">
            <v>9793</v>
          </cell>
          <cell r="AW25">
            <v>12097048.93</v>
          </cell>
          <cell r="BD25">
            <v>1954</v>
          </cell>
          <cell r="BE25">
            <v>24730338.960000001</v>
          </cell>
          <cell r="BJ25">
            <v>534</v>
          </cell>
          <cell r="BK25">
            <v>6673957.4000000004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V25">
            <v>8622</v>
          </cell>
          <cell r="BW25">
            <v>390558150.74000001</v>
          </cell>
          <cell r="BX25">
            <v>0</v>
          </cell>
          <cell r="BY25">
            <v>0</v>
          </cell>
          <cell r="BZ25">
            <v>94</v>
          </cell>
          <cell r="CA25">
            <v>7935828.0599999996</v>
          </cell>
          <cell r="CB25">
            <v>1504</v>
          </cell>
          <cell r="CC25">
            <v>272090718</v>
          </cell>
        </row>
        <row r="26">
          <cell r="L26">
            <v>28539</v>
          </cell>
          <cell r="M26">
            <v>21332520.920000002</v>
          </cell>
          <cell r="N26">
            <v>1372</v>
          </cell>
          <cell r="O26">
            <v>2504066.81</v>
          </cell>
          <cell r="P26">
            <v>4412</v>
          </cell>
          <cell r="Q26">
            <v>10979215.140000001</v>
          </cell>
          <cell r="R26">
            <v>872</v>
          </cell>
          <cell r="S26">
            <v>901709.53</v>
          </cell>
          <cell r="T26">
            <v>22755</v>
          </cell>
          <cell r="U26">
            <v>7849238.9699999997</v>
          </cell>
          <cell r="X26">
            <v>7764</v>
          </cell>
          <cell r="Y26">
            <v>5417757.6500000004</v>
          </cell>
          <cell r="Z26">
            <v>22271</v>
          </cell>
          <cell r="AA26">
            <v>40563312.659999996</v>
          </cell>
          <cell r="AD26">
            <v>360588</v>
          </cell>
          <cell r="AE26">
            <v>67752210.920000002</v>
          </cell>
          <cell r="AF26">
            <v>6745</v>
          </cell>
          <cell r="AG26">
            <v>13613013.66</v>
          </cell>
          <cell r="AJ26">
            <v>1978</v>
          </cell>
          <cell r="AK26">
            <v>909327.04</v>
          </cell>
          <cell r="AR26">
            <v>36937</v>
          </cell>
          <cell r="AS26">
            <v>14760025.199999999</v>
          </cell>
          <cell r="AT26">
            <v>314928</v>
          </cell>
          <cell r="AU26">
            <v>38469845.020000003</v>
          </cell>
          <cell r="AV26">
            <v>1158</v>
          </cell>
          <cell r="AW26">
            <v>1520645.77</v>
          </cell>
          <cell r="BD26">
            <v>433</v>
          </cell>
          <cell r="BE26">
            <v>15594952.58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V26">
            <v>2308</v>
          </cell>
          <cell r="BW26">
            <v>87978762.950000003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L27">
            <v>10900</v>
          </cell>
          <cell r="M27">
            <v>5198168</v>
          </cell>
          <cell r="T27">
            <v>10900</v>
          </cell>
          <cell r="U27">
            <v>5198168</v>
          </cell>
          <cell r="X27">
            <v>3855</v>
          </cell>
          <cell r="Y27">
            <v>2157477.2400000002</v>
          </cell>
          <cell r="Z27">
            <v>17500</v>
          </cell>
          <cell r="AA27">
            <v>19597806.199999999</v>
          </cell>
          <cell r="AT27">
            <v>0</v>
          </cell>
          <cell r="AU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L28">
            <v>16477</v>
          </cell>
          <cell r="M28">
            <v>7937956.4000000004</v>
          </cell>
          <cell r="T28">
            <v>16477</v>
          </cell>
          <cell r="U28">
            <v>7937956.4000000004</v>
          </cell>
          <cell r="X28">
            <v>4798</v>
          </cell>
          <cell r="Y28">
            <v>2727983.49</v>
          </cell>
          <cell r="Z28">
            <v>34913</v>
          </cell>
          <cell r="AA28">
            <v>39621367.259999998</v>
          </cell>
          <cell r="AT28">
            <v>0</v>
          </cell>
          <cell r="AU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L29">
            <v>7563</v>
          </cell>
          <cell r="M29">
            <v>3611299.2</v>
          </cell>
          <cell r="T29">
            <v>7563</v>
          </cell>
          <cell r="U29">
            <v>3611299.2</v>
          </cell>
          <cell r="X29">
            <v>2815</v>
          </cell>
          <cell r="Y29">
            <v>1589839.11</v>
          </cell>
          <cell r="Z29">
            <v>17225</v>
          </cell>
          <cell r="AA29">
            <v>19270229.829999998</v>
          </cell>
          <cell r="AT29">
            <v>0</v>
          </cell>
          <cell r="AU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</row>
        <row r="31">
          <cell r="L31">
            <v>186875</v>
          </cell>
          <cell r="M31">
            <v>105426227.45</v>
          </cell>
          <cell r="N31">
            <v>13985</v>
          </cell>
          <cell r="O31">
            <v>31708663.649999999</v>
          </cell>
          <cell r="P31">
            <v>30263</v>
          </cell>
          <cell r="Q31">
            <v>59236802.859999999</v>
          </cell>
          <cell r="R31">
            <v>6984</v>
          </cell>
          <cell r="S31">
            <v>6633714.8099999996</v>
          </cell>
          <cell r="T31">
            <v>142627</v>
          </cell>
          <cell r="U31">
            <v>14480760.939999999</v>
          </cell>
          <cell r="X31">
            <v>67762</v>
          </cell>
          <cell r="Y31">
            <v>44133925.689999998</v>
          </cell>
          <cell r="Z31">
            <v>159220</v>
          </cell>
          <cell r="AA31">
            <v>97169022.459999993</v>
          </cell>
          <cell r="AD31">
            <v>11261</v>
          </cell>
          <cell r="AE31">
            <v>7289414.6799999997</v>
          </cell>
          <cell r="AJ31">
            <v>7576</v>
          </cell>
          <cell r="AK31">
            <v>3715885.93</v>
          </cell>
          <cell r="AL31">
            <v>3685</v>
          </cell>
          <cell r="AM31">
            <v>3573528.75</v>
          </cell>
          <cell r="AT31">
            <v>0</v>
          </cell>
          <cell r="AU31">
            <v>0</v>
          </cell>
          <cell r="AV31">
            <v>20527</v>
          </cell>
          <cell r="AW31">
            <v>25207653.329999998</v>
          </cell>
          <cell r="BD31">
            <v>3073</v>
          </cell>
          <cell r="BE31">
            <v>34566689.539999999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32">
          <cell r="L32">
            <v>153056</v>
          </cell>
          <cell r="M32">
            <v>81682797.099999994</v>
          </cell>
          <cell r="N32">
            <v>27483</v>
          </cell>
          <cell r="O32">
            <v>59445991.189999998</v>
          </cell>
          <cell r="P32">
            <v>55</v>
          </cell>
          <cell r="Q32">
            <v>402943.12</v>
          </cell>
          <cell r="T32">
            <v>125518</v>
          </cell>
          <cell r="U32">
            <v>21833862.789999999</v>
          </cell>
          <cell r="V32">
            <v>120</v>
          </cell>
          <cell r="W32">
            <v>242640</v>
          </cell>
          <cell r="X32">
            <v>20295</v>
          </cell>
          <cell r="Y32">
            <v>15265114.720000001</v>
          </cell>
          <cell r="Z32">
            <v>65759</v>
          </cell>
          <cell r="AA32">
            <v>91789562.180000007</v>
          </cell>
          <cell r="AB32">
            <v>1092</v>
          </cell>
          <cell r="AC32">
            <v>21737352</v>
          </cell>
          <cell r="AD32">
            <v>1720</v>
          </cell>
          <cell r="AE32">
            <v>1157340.52</v>
          </cell>
          <cell r="AJ32">
            <v>1720</v>
          </cell>
          <cell r="AK32">
            <v>1157340.52</v>
          </cell>
          <cell r="AT32">
            <v>0</v>
          </cell>
          <cell r="AU32">
            <v>0</v>
          </cell>
          <cell r="BD32">
            <v>988</v>
          </cell>
          <cell r="BE32">
            <v>10334730.539999999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</row>
        <row r="33">
          <cell r="L33">
            <v>35096</v>
          </cell>
          <cell r="M33">
            <v>16842702.399999999</v>
          </cell>
          <cell r="T33">
            <v>35096</v>
          </cell>
          <cell r="U33">
            <v>16842702.399999999</v>
          </cell>
          <cell r="X33">
            <v>7579</v>
          </cell>
          <cell r="Y33">
            <v>4263659.9000000004</v>
          </cell>
          <cell r="Z33">
            <v>27347</v>
          </cell>
          <cell r="AA33">
            <v>30786986.030000001</v>
          </cell>
          <cell r="AT33">
            <v>0</v>
          </cell>
          <cell r="AU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</row>
        <row r="34">
          <cell r="L34">
            <v>8327</v>
          </cell>
          <cell r="M34">
            <v>6068556.2199999997</v>
          </cell>
          <cell r="N34">
            <v>908</v>
          </cell>
          <cell r="O34">
            <v>1661696.07</v>
          </cell>
          <cell r="P34">
            <v>1246</v>
          </cell>
          <cell r="Q34">
            <v>3399317.67</v>
          </cell>
          <cell r="R34">
            <v>260</v>
          </cell>
          <cell r="S34">
            <v>255700.4</v>
          </cell>
          <cell r="T34">
            <v>6173</v>
          </cell>
          <cell r="U34">
            <v>1007542.48</v>
          </cell>
          <cell r="X34">
            <v>3050</v>
          </cell>
          <cell r="Y34">
            <v>2085515.55</v>
          </cell>
          <cell r="Z34">
            <v>12192</v>
          </cell>
          <cell r="AA34">
            <v>12065595.359999999</v>
          </cell>
          <cell r="AD34">
            <v>144</v>
          </cell>
          <cell r="AE34">
            <v>139644</v>
          </cell>
          <cell r="AL34">
            <v>144</v>
          </cell>
          <cell r="AM34">
            <v>139644</v>
          </cell>
          <cell r="AT34">
            <v>0</v>
          </cell>
          <cell r="AU34">
            <v>0</v>
          </cell>
          <cell r="AV34">
            <v>1064</v>
          </cell>
          <cell r="AW34">
            <v>1290016.77</v>
          </cell>
          <cell r="BD34">
            <v>800</v>
          </cell>
          <cell r="BE34">
            <v>8992541.7400000002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</row>
        <row r="35">
          <cell r="G35">
            <v>114176</v>
          </cell>
          <cell r="H35">
            <v>355492360.32999998</v>
          </cell>
          <cell r="I35">
            <v>12</v>
          </cell>
          <cell r="J35">
            <v>650496</v>
          </cell>
          <cell r="T35">
            <v>0</v>
          </cell>
          <cell r="U35">
            <v>0</v>
          </cell>
          <cell r="AT35">
            <v>0</v>
          </cell>
          <cell r="AU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</row>
        <row r="36">
          <cell r="L36">
            <v>3138</v>
          </cell>
          <cell r="M36">
            <v>613796.65</v>
          </cell>
          <cell r="T36">
            <v>3138</v>
          </cell>
          <cell r="U36">
            <v>613796.65</v>
          </cell>
          <cell r="X36">
            <v>7</v>
          </cell>
          <cell r="Y36">
            <v>5669.15</v>
          </cell>
          <cell r="Z36">
            <v>2092</v>
          </cell>
          <cell r="AA36">
            <v>2149536.88</v>
          </cell>
          <cell r="AT36">
            <v>0</v>
          </cell>
          <cell r="AU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T37">
            <v>0</v>
          </cell>
          <cell r="U37">
            <v>0</v>
          </cell>
          <cell r="AT37">
            <v>0</v>
          </cell>
          <cell r="AU37">
            <v>0</v>
          </cell>
          <cell r="BJ37">
            <v>380</v>
          </cell>
          <cell r="BK37">
            <v>15897990.800000001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155</v>
          </cell>
          <cell r="CC37">
            <v>11098465</v>
          </cell>
        </row>
        <row r="38">
          <cell r="T38">
            <v>0</v>
          </cell>
          <cell r="U38">
            <v>0</v>
          </cell>
          <cell r="AT38">
            <v>0</v>
          </cell>
          <cell r="AU38">
            <v>0</v>
          </cell>
          <cell r="BD38">
            <v>320</v>
          </cell>
          <cell r="BE38">
            <v>32725564.68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</row>
        <row r="39">
          <cell r="T39">
            <v>0</v>
          </cell>
          <cell r="U39">
            <v>0</v>
          </cell>
          <cell r="AT39">
            <v>0</v>
          </cell>
          <cell r="AU39">
            <v>0</v>
          </cell>
          <cell r="BD39">
            <v>300</v>
          </cell>
          <cell r="BE39">
            <v>32005069.609999999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T40">
            <v>0</v>
          </cell>
          <cell r="U40">
            <v>0</v>
          </cell>
          <cell r="AD40">
            <v>3800</v>
          </cell>
          <cell r="AE40">
            <v>23412873.989999998</v>
          </cell>
          <cell r="AH40">
            <v>3800</v>
          </cell>
          <cell r="AI40">
            <v>23412873.989999998</v>
          </cell>
          <cell r="AT40">
            <v>0</v>
          </cell>
          <cell r="AU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</row>
        <row r="41">
          <cell r="T41">
            <v>0</v>
          </cell>
          <cell r="U41">
            <v>0</v>
          </cell>
          <cell r="AD41">
            <v>2779</v>
          </cell>
          <cell r="AE41">
            <v>10463423.029999999</v>
          </cell>
          <cell r="AH41">
            <v>2779</v>
          </cell>
          <cell r="AI41">
            <v>10463423.029999999</v>
          </cell>
          <cell r="AT41">
            <v>0</v>
          </cell>
          <cell r="AU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L42">
            <v>128</v>
          </cell>
          <cell r="M42">
            <v>21445.119999999999</v>
          </cell>
          <cell r="T42">
            <v>128</v>
          </cell>
          <cell r="U42">
            <v>21445.119999999999</v>
          </cell>
          <cell r="Z42">
            <v>2671</v>
          </cell>
          <cell r="AA42">
            <v>230346843.96000001</v>
          </cell>
          <cell r="AT42">
            <v>0</v>
          </cell>
          <cell r="AU42">
            <v>0</v>
          </cell>
          <cell r="BD42">
            <v>1787</v>
          </cell>
          <cell r="BE42">
            <v>17188481.09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</row>
        <row r="43">
          <cell r="T43">
            <v>0</v>
          </cell>
          <cell r="U43">
            <v>0</v>
          </cell>
          <cell r="AD43">
            <v>10150</v>
          </cell>
          <cell r="AE43">
            <v>34712240</v>
          </cell>
          <cell r="AT43">
            <v>10150</v>
          </cell>
          <cell r="AU43">
            <v>34712240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</row>
        <row r="44">
          <cell r="T44">
            <v>0</v>
          </cell>
          <cell r="U44">
            <v>0</v>
          </cell>
          <cell r="AT44">
            <v>0</v>
          </cell>
          <cell r="AU44">
            <v>0</v>
          </cell>
          <cell r="BD44">
            <v>307</v>
          </cell>
          <cell r="BE44">
            <v>22002452.109999999</v>
          </cell>
          <cell r="BF44">
            <v>228</v>
          </cell>
          <cell r="BG44">
            <v>17618764.219999999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V44">
            <v>30</v>
          </cell>
          <cell r="BW44">
            <v>998692.87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</row>
        <row r="45">
          <cell r="T45">
            <v>0</v>
          </cell>
          <cell r="U45">
            <v>0</v>
          </cell>
          <cell r="AD45">
            <v>4320</v>
          </cell>
          <cell r="AE45">
            <v>14934866.949999999</v>
          </cell>
          <cell r="AF45">
            <v>1800</v>
          </cell>
          <cell r="AG45">
            <v>5441088.9199999999</v>
          </cell>
          <cell r="AH45">
            <v>2520</v>
          </cell>
          <cell r="AI45">
            <v>9493778.0299999993</v>
          </cell>
          <cell r="AT45">
            <v>0</v>
          </cell>
          <cell r="AU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T46">
            <v>0</v>
          </cell>
          <cell r="U46">
            <v>0</v>
          </cell>
          <cell r="AT46">
            <v>0</v>
          </cell>
          <cell r="AU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</row>
        <row r="47">
          <cell r="T47">
            <v>0</v>
          </cell>
          <cell r="U47">
            <v>0</v>
          </cell>
          <cell r="Z47">
            <v>910</v>
          </cell>
          <cell r="AA47">
            <v>85866309.299999997</v>
          </cell>
          <cell r="AT47">
            <v>0</v>
          </cell>
          <cell r="AU47">
            <v>0</v>
          </cell>
          <cell r="BD47">
            <v>467</v>
          </cell>
          <cell r="BE47">
            <v>4491897.41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T48">
            <v>0</v>
          </cell>
          <cell r="U48">
            <v>0</v>
          </cell>
          <cell r="AD48">
            <v>1503</v>
          </cell>
          <cell r="AE48">
            <v>4270922.7699999996</v>
          </cell>
          <cell r="AF48">
            <v>850</v>
          </cell>
          <cell r="AG48">
            <v>2199277.66</v>
          </cell>
          <cell r="AH48">
            <v>653</v>
          </cell>
          <cell r="AI48">
            <v>2071645.11</v>
          </cell>
          <cell r="AT48">
            <v>0</v>
          </cell>
          <cell r="AU48">
            <v>0</v>
          </cell>
          <cell r="BJ48">
            <v>88</v>
          </cell>
          <cell r="BK48">
            <v>2560477.71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</row>
        <row r="49">
          <cell r="T49">
            <v>0</v>
          </cell>
          <cell r="U49">
            <v>0</v>
          </cell>
          <cell r="AD49">
            <v>200</v>
          </cell>
          <cell r="AE49">
            <v>517697.14</v>
          </cell>
          <cell r="AF49">
            <v>200</v>
          </cell>
          <cell r="AG49">
            <v>517697.14</v>
          </cell>
          <cell r="AT49">
            <v>0</v>
          </cell>
          <cell r="AU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V49">
            <v>48</v>
          </cell>
          <cell r="BW49">
            <v>2599924.2599999998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89</v>
          </cell>
          <cell r="CC49">
            <v>11909644</v>
          </cell>
        </row>
        <row r="50">
          <cell r="T50">
            <v>0</v>
          </cell>
          <cell r="U50">
            <v>0</v>
          </cell>
          <cell r="AD50">
            <v>2500</v>
          </cell>
          <cell r="AE50">
            <v>85045400</v>
          </cell>
          <cell r="AT50">
            <v>2500</v>
          </cell>
          <cell r="AU50">
            <v>85045400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</row>
        <row r="51">
          <cell r="L51">
            <v>300</v>
          </cell>
          <cell r="M51">
            <v>46165.26</v>
          </cell>
          <cell r="T51">
            <v>300</v>
          </cell>
          <cell r="U51">
            <v>46165.26</v>
          </cell>
          <cell r="Z51">
            <v>395</v>
          </cell>
          <cell r="AA51">
            <v>422460.99</v>
          </cell>
          <cell r="AT51">
            <v>0</v>
          </cell>
          <cell r="AU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</row>
        <row r="52">
          <cell r="T52">
            <v>0</v>
          </cell>
          <cell r="U52">
            <v>0</v>
          </cell>
          <cell r="AT52">
            <v>0</v>
          </cell>
          <cell r="AU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T53">
            <v>0</v>
          </cell>
          <cell r="U53">
            <v>0</v>
          </cell>
          <cell r="AD53">
            <v>153</v>
          </cell>
          <cell r="AE53">
            <v>576477.81999999995</v>
          </cell>
          <cell r="AH53">
            <v>153</v>
          </cell>
          <cell r="AI53">
            <v>576477.81999999995</v>
          </cell>
          <cell r="AT53">
            <v>0</v>
          </cell>
          <cell r="AU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T54">
            <v>0</v>
          </cell>
          <cell r="U54">
            <v>0</v>
          </cell>
          <cell r="AT54">
            <v>0</v>
          </cell>
          <cell r="AU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</row>
        <row r="56">
          <cell r="G56">
            <v>4736</v>
          </cell>
          <cell r="H56">
            <v>17761406.050000001</v>
          </cell>
          <cell r="L56">
            <v>45372</v>
          </cell>
          <cell r="M56">
            <v>25980883.23</v>
          </cell>
          <cell r="N56">
            <v>3903</v>
          </cell>
          <cell r="O56">
            <v>6914064.9800000004</v>
          </cell>
          <cell r="P56">
            <v>4159</v>
          </cell>
          <cell r="Q56">
            <v>9525368.9700000007</v>
          </cell>
          <cell r="R56">
            <v>394</v>
          </cell>
          <cell r="S56">
            <v>502501.73</v>
          </cell>
          <cell r="T56">
            <v>37310</v>
          </cell>
          <cell r="U56">
            <v>9541449.2799999993</v>
          </cell>
          <cell r="X56">
            <v>3914</v>
          </cell>
          <cell r="Y56">
            <v>2663102.12</v>
          </cell>
          <cell r="Z56">
            <v>20307</v>
          </cell>
          <cell r="AA56">
            <v>29163467.75</v>
          </cell>
          <cell r="AD56">
            <v>28</v>
          </cell>
          <cell r="AE56">
            <v>19072.48</v>
          </cell>
          <cell r="AJ56">
            <v>28</v>
          </cell>
          <cell r="AK56">
            <v>19072.48</v>
          </cell>
          <cell r="AT56">
            <v>0</v>
          </cell>
          <cell r="AU56">
            <v>0</v>
          </cell>
          <cell r="AV56">
            <v>1649</v>
          </cell>
          <cell r="AW56">
            <v>2181249.9300000002</v>
          </cell>
          <cell r="BD56">
            <v>436</v>
          </cell>
          <cell r="BE56">
            <v>5119392.3899999997</v>
          </cell>
          <cell r="BJ56">
            <v>133</v>
          </cell>
          <cell r="BK56">
            <v>2989648.69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V56">
            <v>504</v>
          </cell>
          <cell r="BW56">
            <v>16941516.77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</row>
        <row r="58">
          <cell r="G58">
            <v>39964</v>
          </cell>
          <cell r="H58">
            <v>92626922.810000002</v>
          </cell>
          <cell r="I58">
            <v>26</v>
          </cell>
          <cell r="J58">
            <v>1409408</v>
          </cell>
          <cell r="L58">
            <v>177477</v>
          </cell>
          <cell r="M58">
            <v>151378496.27000001</v>
          </cell>
          <cell r="N58">
            <v>7857</v>
          </cell>
          <cell r="O58">
            <v>15272779.529999999</v>
          </cell>
          <cell r="P58">
            <v>30491</v>
          </cell>
          <cell r="Q58">
            <v>80358153.200000003</v>
          </cell>
          <cell r="R58">
            <v>3145</v>
          </cell>
          <cell r="S58">
            <v>3276779.49</v>
          </cell>
          <cell r="T58">
            <v>139129</v>
          </cell>
          <cell r="U58">
            <v>55747563.539999999</v>
          </cell>
          <cell r="V58">
            <v>519</v>
          </cell>
          <cell r="W58">
            <v>537885.93999999994</v>
          </cell>
          <cell r="X58">
            <v>13708</v>
          </cell>
          <cell r="Y58">
            <v>10548275.939999999</v>
          </cell>
          <cell r="Z58">
            <v>108608</v>
          </cell>
          <cell r="AA58">
            <v>182405216.99000001</v>
          </cell>
          <cell r="AD58">
            <v>27652</v>
          </cell>
          <cell r="AE58">
            <v>22648088</v>
          </cell>
          <cell r="AF58">
            <v>6283</v>
          </cell>
          <cell r="AG58">
            <v>12211055.9</v>
          </cell>
          <cell r="AH58">
            <v>2301</v>
          </cell>
          <cell r="AI58">
            <v>4004424.83</v>
          </cell>
          <cell r="AJ58">
            <v>2629</v>
          </cell>
          <cell r="AK58">
            <v>1594767.79</v>
          </cell>
          <cell r="AL58">
            <v>1524</v>
          </cell>
          <cell r="AM58">
            <v>1405684.7</v>
          </cell>
          <cell r="AP58">
            <v>150</v>
          </cell>
          <cell r="AQ58">
            <v>294996</v>
          </cell>
          <cell r="AT58">
            <v>14765</v>
          </cell>
          <cell r="AU58">
            <v>3137158.78</v>
          </cell>
          <cell r="AV58">
            <v>11658</v>
          </cell>
          <cell r="AW58">
            <v>14473332.199999999</v>
          </cell>
          <cell r="BD58">
            <v>1828</v>
          </cell>
          <cell r="BE58">
            <v>87770545.180000007</v>
          </cell>
          <cell r="BF58">
            <v>1000</v>
          </cell>
          <cell r="BG58">
            <v>77271516.5</v>
          </cell>
          <cell r="BJ58">
            <v>1571</v>
          </cell>
          <cell r="BK58">
            <v>20475495.559999999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V58">
            <v>10196</v>
          </cell>
          <cell r="BW58">
            <v>280518728.55000001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124</v>
          </cell>
          <cell r="CC58">
            <v>24725601</v>
          </cell>
        </row>
        <row r="59">
          <cell r="L59">
            <v>44894</v>
          </cell>
          <cell r="M59">
            <v>42171975.299999997</v>
          </cell>
          <cell r="N59">
            <v>15644</v>
          </cell>
          <cell r="O59">
            <v>33746483.450000003</v>
          </cell>
          <cell r="P59">
            <v>222</v>
          </cell>
          <cell r="Q59">
            <v>1915342.96</v>
          </cell>
          <cell r="T59">
            <v>29028</v>
          </cell>
          <cell r="U59">
            <v>6510148.8899999997</v>
          </cell>
          <cell r="X59">
            <v>12204</v>
          </cell>
          <cell r="Y59">
            <v>9855958.0999999996</v>
          </cell>
          <cell r="Z59">
            <v>30236</v>
          </cell>
          <cell r="AA59">
            <v>50222178.619999997</v>
          </cell>
          <cell r="AD59">
            <v>1224</v>
          </cell>
          <cell r="AE59">
            <v>1102128.54</v>
          </cell>
          <cell r="AJ59">
            <v>294</v>
          </cell>
          <cell r="AK59">
            <v>200261.04</v>
          </cell>
          <cell r="AL59">
            <v>930</v>
          </cell>
          <cell r="AM59">
            <v>901867.5</v>
          </cell>
          <cell r="AT59">
            <v>0</v>
          </cell>
          <cell r="AU59">
            <v>0</v>
          </cell>
          <cell r="BD59">
            <v>108</v>
          </cell>
          <cell r="BE59">
            <v>1083537.99</v>
          </cell>
          <cell r="BJ59">
            <v>494</v>
          </cell>
          <cell r="BK59">
            <v>5647858.4699999997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V59">
            <v>1937</v>
          </cell>
          <cell r="BW59">
            <v>35242190.369999997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L60">
            <v>17000</v>
          </cell>
          <cell r="M60">
            <v>8183488</v>
          </cell>
          <cell r="T60">
            <v>17000</v>
          </cell>
          <cell r="U60">
            <v>8183488</v>
          </cell>
          <cell r="X60">
            <v>2850</v>
          </cell>
          <cell r="Y60">
            <v>1606620.42</v>
          </cell>
          <cell r="Z60">
            <v>13700</v>
          </cell>
          <cell r="AA60">
            <v>15538194.74</v>
          </cell>
          <cell r="AT60">
            <v>0</v>
          </cell>
          <cell r="AU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L61">
            <v>18889</v>
          </cell>
          <cell r="M61">
            <v>8465993.8000000007</v>
          </cell>
          <cell r="N61">
            <v>425</v>
          </cell>
          <cell r="O61">
            <v>752747.38</v>
          </cell>
          <cell r="P61">
            <v>2391</v>
          </cell>
          <cell r="Q61">
            <v>6005072.1799999997</v>
          </cell>
          <cell r="R61">
            <v>413</v>
          </cell>
          <cell r="S61">
            <v>381165.98</v>
          </cell>
          <cell r="T61">
            <v>16073</v>
          </cell>
          <cell r="U61">
            <v>1708174.24</v>
          </cell>
          <cell r="X61">
            <v>172</v>
          </cell>
          <cell r="Y61">
            <v>149218.35999999999</v>
          </cell>
          <cell r="Z61">
            <v>6231</v>
          </cell>
          <cell r="AA61">
            <v>3994072.11</v>
          </cell>
          <cell r="AD61">
            <v>737</v>
          </cell>
          <cell r="AE61">
            <v>494030.04</v>
          </cell>
          <cell r="AJ61">
            <v>454</v>
          </cell>
          <cell r="AK61">
            <v>210111.82</v>
          </cell>
          <cell r="AL61">
            <v>283</v>
          </cell>
          <cell r="AM61">
            <v>283918.21999999997</v>
          </cell>
          <cell r="AT61">
            <v>0</v>
          </cell>
          <cell r="AU61">
            <v>0</v>
          </cell>
          <cell r="AV61">
            <v>854</v>
          </cell>
          <cell r="AW61">
            <v>938814.3</v>
          </cell>
          <cell r="BD61">
            <v>881</v>
          </cell>
          <cell r="BE61">
            <v>9533138.4900000002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T62">
            <v>0</v>
          </cell>
          <cell r="U62">
            <v>0</v>
          </cell>
          <cell r="Z62">
            <v>271</v>
          </cell>
          <cell r="AA62">
            <v>241532.28</v>
          </cell>
          <cell r="AT62">
            <v>0</v>
          </cell>
          <cell r="AU62">
            <v>0</v>
          </cell>
          <cell r="BJ62">
            <v>126</v>
          </cell>
          <cell r="BK62">
            <v>3783345.9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25</v>
          </cell>
          <cell r="CC62">
            <v>1769375</v>
          </cell>
        </row>
        <row r="63">
          <cell r="T63">
            <v>0</v>
          </cell>
          <cell r="U63">
            <v>0</v>
          </cell>
          <cell r="AT63">
            <v>0</v>
          </cell>
          <cell r="AU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5">
          <cell r="L65">
            <v>203822</v>
          </cell>
          <cell r="M65">
            <v>107436464.06</v>
          </cell>
          <cell r="N65">
            <v>12315</v>
          </cell>
          <cell r="O65">
            <v>20983731.84</v>
          </cell>
          <cell r="P65">
            <v>13187</v>
          </cell>
          <cell r="Q65">
            <v>33236389.399999999</v>
          </cell>
          <cell r="R65">
            <v>679</v>
          </cell>
          <cell r="S65">
            <v>611915.55000000005</v>
          </cell>
          <cell r="T65">
            <v>178320</v>
          </cell>
          <cell r="U65">
            <v>53216342.82</v>
          </cell>
          <cell r="X65">
            <v>16800</v>
          </cell>
          <cell r="Y65">
            <v>13335880.720000001</v>
          </cell>
          <cell r="Z65">
            <v>111667</v>
          </cell>
          <cell r="AA65">
            <v>97860136.109999999</v>
          </cell>
          <cell r="AD65">
            <v>11574</v>
          </cell>
          <cell r="AE65">
            <v>12510090.939999999</v>
          </cell>
          <cell r="AF65">
            <v>1000</v>
          </cell>
          <cell r="AG65">
            <v>1447560</v>
          </cell>
          <cell r="AJ65">
            <v>5124</v>
          </cell>
          <cell r="AK65">
            <v>3166293.84</v>
          </cell>
          <cell r="AL65">
            <v>3310</v>
          </cell>
          <cell r="AM65">
            <v>3209872.5</v>
          </cell>
          <cell r="AP65">
            <v>2140</v>
          </cell>
          <cell r="AQ65">
            <v>4686364.5999999996</v>
          </cell>
          <cell r="AT65">
            <v>0</v>
          </cell>
          <cell r="AU65">
            <v>0</v>
          </cell>
          <cell r="AV65">
            <v>5380</v>
          </cell>
          <cell r="AW65">
            <v>6966720.3099999996</v>
          </cell>
          <cell r="BD65">
            <v>1910</v>
          </cell>
          <cell r="BE65">
            <v>21427352.600000001</v>
          </cell>
          <cell r="BJ65">
            <v>1000</v>
          </cell>
          <cell r="BK65">
            <v>11425791.1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V65">
            <v>6126</v>
          </cell>
          <cell r="BW65">
            <v>113592853.79000001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</row>
        <row r="66">
          <cell r="L66">
            <v>6459</v>
          </cell>
          <cell r="M66">
            <v>3063952.8</v>
          </cell>
          <cell r="T66">
            <v>6459</v>
          </cell>
          <cell r="U66">
            <v>3063952.8</v>
          </cell>
          <cell r="X66">
            <v>6805</v>
          </cell>
          <cell r="Y66">
            <v>3824630.17</v>
          </cell>
          <cell r="Z66">
            <v>11847</v>
          </cell>
          <cell r="AA66">
            <v>13176155.310000001</v>
          </cell>
          <cell r="AT66">
            <v>0</v>
          </cell>
          <cell r="AU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</row>
        <row r="67">
          <cell r="G67">
            <v>19765</v>
          </cell>
          <cell r="H67">
            <v>72384957.510000005</v>
          </cell>
          <cell r="I67">
            <v>32</v>
          </cell>
          <cell r="J67">
            <v>1734656</v>
          </cell>
          <cell r="T67">
            <v>0</v>
          </cell>
          <cell r="U67">
            <v>0</v>
          </cell>
          <cell r="AT67">
            <v>0</v>
          </cell>
          <cell r="AU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</row>
        <row r="68">
          <cell r="T68">
            <v>0</v>
          </cell>
          <cell r="U68">
            <v>0</v>
          </cell>
          <cell r="Z68">
            <v>12</v>
          </cell>
          <cell r="AA68">
            <v>923053.52</v>
          </cell>
          <cell r="AT68">
            <v>0</v>
          </cell>
          <cell r="AU68">
            <v>0</v>
          </cell>
          <cell r="BD68">
            <v>2</v>
          </cell>
          <cell r="BE68">
            <v>19237.25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70">
          <cell r="G70">
            <v>5317</v>
          </cell>
          <cell r="H70">
            <v>26861129.030000001</v>
          </cell>
          <cell r="I70">
            <v>14</v>
          </cell>
          <cell r="J70">
            <v>758912</v>
          </cell>
          <cell r="L70">
            <v>46699</v>
          </cell>
          <cell r="M70">
            <v>50325774.219999999</v>
          </cell>
          <cell r="N70">
            <v>5212</v>
          </cell>
          <cell r="O70">
            <v>12724690.300000001</v>
          </cell>
          <cell r="P70">
            <v>5027</v>
          </cell>
          <cell r="Q70">
            <v>13663810.25</v>
          </cell>
          <cell r="R70">
            <v>346</v>
          </cell>
          <cell r="S70">
            <v>295187.46999999997</v>
          </cell>
          <cell r="T70">
            <v>36460</v>
          </cell>
          <cell r="U70">
            <v>23937273.670000002</v>
          </cell>
          <cell r="X70">
            <v>7382</v>
          </cell>
          <cell r="Y70">
            <v>5755202.4900000002</v>
          </cell>
          <cell r="Z70">
            <v>29194</v>
          </cell>
          <cell r="AA70">
            <v>41302293.799999997</v>
          </cell>
          <cell r="AT70">
            <v>0</v>
          </cell>
          <cell r="AU70">
            <v>0</v>
          </cell>
          <cell r="AV70">
            <v>2009</v>
          </cell>
          <cell r="AW70">
            <v>2481245.9700000002</v>
          </cell>
          <cell r="BD70">
            <v>1279</v>
          </cell>
          <cell r="BE70">
            <v>14317953.060000001</v>
          </cell>
          <cell r="BJ70">
            <v>90</v>
          </cell>
          <cell r="BK70">
            <v>758498.97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V70">
            <v>2290</v>
          </cell>
          <cell r="BW70">
            <v>42654451.920000002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2">
          <cell r="L72">
            <v>131965</v>
          </cell>
          <cell r="M72">
            <v>119578840.83</v>
          </cell>
          <cell r="N72">
            <v>8208</v>
          </cell>
          <cell r="O72">
            <v>15853012.09</v>
          </cell>
          <cell r="P72">
            <v>21167</v>
          </cell>
          <cell r="Q72">
            <v>46773566.030000001</v>
          </cell>
          <cell r="R72">
            <v>2663</v>
          </cell>
          <cell r="S72">
            <v>2668101.0499999998</v>
          </cell>
          <cell r="T72">
            <v>102590</v>
          </cell>
          <cell r="U72">
            <v>56952262.710000001</v>
          </cell>
          <cell r="V72">
            <v>227</v>
          </cell>
          <cell r="W72">
            <v>237559.67</v>
          </cell>
          <cell r="X72">
            <v>15700</v>
          </cell>
          <cell r="Y72">
            <v>11489474.99</v>
          </cell>
          <cell r="Z72">
            <v>68776</v>
          </cell>
          <cell r="AA72">
            <v>253693932.30000001</v>
          </cell>
          <cell r="AD72">
            <v>20972</v>
          </cell>
          <cell r="AE72">
            <v>12332223.32</v>
          </cell>
          <cell r="AF72">
            <v>605</v>
          </cell>
          <cell r="AG72">
            <v>1511699.6</v>
          </cell>
          <cell r="AJ72">
            <v>2760</v>
          </cell>
          <cell r="AK72">
            <v>1504196.4</v>
          </cell>
          <cell r="AL72">
            <v>1799</v>
          </cell>
          <cell r="AM72">
            <v>1815550.01</v>
          </cell>
          <cell r="AP72">
            <v>808</v>
          </cell>
          <cell r="AQ72">
            <v>1506777.31</v>
          </cell>
          <cell r="AR72">
            <v>15000</v>
          </cell>
          <cell r="AS72">
            <v>5994000</v>
          </cell>
          <cell r="AT72">
            <v>0</v>
          </cell>
          <cell r="AU72">
            <v>0</v>
          </cell>
          <cell r="AV72">
            <v>8657</v>
          </cell>
          <cell r="AW72">
            <v>11278381.99</v>
          </cell>
          <cell r="BD72">
            <v>3563</v>
          </cell>
          <cell r="BE72">
            <v>106566238.19</v>
          </cell>
          <cell r="BF72">
            <v>971</v>
          </cell>
          <cell r="BG72">
            <v>75439469.180000007</v>
          </cell>
          <cell r="BJ72">
            <v>152</v>
          </cell>
          <cell r="BK72">
            <v>1819873.72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V72">
            <v>8867</v>
          </cell>
          <cell r="BW72">
            <v>202850263.56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</row>
        <row r="73">
          <cell r="L73">
            <v>54849</v>
          </cell>
          <cell r="M73">
            <v>34257497.880000003</v>
          </cell>
          <cell r="N73">
            <v>10855</v>
          </cell>
          <cell r="O73">
            <v>24884244.41</v>
          </cell>
          <cell r="P73">
            <v>105</v>
          </cell>
          <cell r="Q73">
            <v>811988.55</v>
          </cell>
          <cell r="T73">
            <v>43889</v>
          </cell>
          <cell r="U73">
            <v>8561264.9199999999</v>
          </cell>
          <cell r="V73">
            <v>30</v>
          </cell>
          <cell r="W73">
            <v>60660</v>
          </cell>
          <cell r="X73">
            <v>7912</v>
          </cell>
          <cell r="Y73">
            <v>6433014.8200000003</v>
          </cell>
          <cell r="Z73">
            <v>24138</v>
          </cell>
          <cell r="AA73">
            <v>35506626.700000003</v>
          </cell>
          <cell r="AD73">
            <v>710</v>
          </cell>
          <cell r="AE73">
            <v>515368.5</v>
          </cell>
          <cell r="AJ73">
            <v>600</v>
          </cell>
          <cell r="AK73">
            <v>408696</v>
          </cell>
          <cell r="AL73">
            <v>110</v>
          </cell>
          <cell r="AM73">
            <v>106672.5</v>
          </cell>
          <cell r="AT73">
            <v>0</v>
          </cell>
          <cell r="AU73">
            <v>0</v>
          </cell>
          <cell r="BJ73">
            <v>297</v>
          </cell>
          <cell r="BK73">
            <v>3493814.88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V73">
            <v>912</v>
          </cell>
          <cell r="BW73">
            <v>15866146.9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</row>
        <row r="74">
          <cell r="L74">
            <v>11197</v>
          </cell>
          <cell r="M74">
            <v>5344704.08</v>
          </cell>
          <cell r="T74">
            <v>11197</v>
          </cell>
          <cell r="U74">
            <v>5344704.08</v>
          </cell>
          <cell r="X74">
            <v>3401</v>
          </cell>
          <cell r="Y74">
            <v>1917194.95</v>
          </cell>
          <cell r="Z74">
            <v>11500</v>
          </cell>
          <cell r="AA74">
            <v>13040319.199999999</v>
          </cell>
          <cell r="AT74">
            <v>0</v>
          </cell>
          <cell r="AU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</row>
        <row r="75">
          <cell r="G75">
            <v>24003</v>
          </cell>
          <cell r="H75">
            <v>69448228.75</v>
          </cell>
          <cell r="I75">
            <v>12</v>
          </cell>
          <cell r="J75">
            <v>650496</v>
          </cell>
          <cell r="T75">
            <v>0</v>
          </cell>
          <cell r="U75">
            <v>0</v>
          </cell>
          <cell r="AT75">
            <v>0</v>
          </cell>
          <cell r="AU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</row>
        <row r="76">
          <cell r="G76">
            <v>878</v>
          </cell>
          <cell r="H76">
            <v>3496028.32</v>
          </cell>
          <cell r="L76">
            <v>5278</v>
          </cell>
          <cell r="M76">
            <v>10325313.460000001</v>
          </cell>
          <cell r="N76">
            <v>1105</v>
          </cell>
          <cell r="O76">
            <v>2241854.71</v>
          </cell>
          <cell r="P76">
            <v>1322</v>
          </cell>
          <cell r="Q76">
            <v>3759880.01</v>
          </cell>
          <cell r="R76">
            <v>275</v>
          </cell>
          <cell r="S76">
            <v>371445.25</v>
          </cell>
          <cell r="T76">
            <v>2851</v>
          </cell>
          <cell r="U76">
            <v>4323578.74</v>
          </cell>
          <cell r="X76">
            <v>2170</v>
          </cell>
          <cell r="Y76">
            <v>1581805.72</v>
          </cell>
          <cell r="Z76">
            <v>7436</v>
          </cell>
          <cell r="AA76">
            <v>2475137.88</v>
          </cell>
          <cell r="AT76">
            <v>0</v>
          </cell>
          <cell r="AU76">
            <v>0</v>
          </cell>
          <cell r="AV76">
            <v>2411</v>
          </cell>
          <cell r="AW76">
            <v>2930076.61</v>
          </cell>
          <cell r="BD76">
            <v>721</v>
          </cell>
          <cell r="BE76">
            <v>7541842.8399999999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V76">
            <v>343</v>
          </cell>
          <cell r="BW76">
            <v>8732169.4299999997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</row>
        <row r="77">
          <cell r="G77">
            <v>1870</v>
          </cell>
          <cell r="H77">
            <v>4220457.3499999996</v>
          </cell>
          <cell r="L77">
            <v>13902</v>
          </cell>
          <cell r="M77">
            <v>19801494.5</v>
          </cell>
          <cell r="N77">
            <v>1792</v>
          </cell>
          <cell r="O77">
            <v>3935113.86</v>
          </cell>
          <cell r="P77">
            <v>1985</v>
          </cell>
          <cell r="Q77">
            <v>5285887.4000000004</v>
          </cell>
          <cell r="R77">
            <v>426</v>
          </cell>
          <cell r="S77">
            <v>417619.74</v>
          </cell>
          <cell r="T77">
            <v>10125</v>
          </cell>
          <cell r="U77">
            <v>10580493.24</v>
          </cell>
          <cell r="X77">
            <v>5041</v>
          </cell>
          <cell r="Y77">
            <v>3197460.27</v>
          </cell>
          <cell r="Z77">
            <v>7879</v>
          </cell>
          <cell r="AA77">
            <v>4929183.76</v>
          </cell>
          <cell r="AT77">
            <v>0</v>
          </cell>
          <cell r="AU77">
            <v>0</v>
          </cell>
          <cell r="AV77">
            <v>976</v>
          </cell>
          <cell r="AW77">
            <v>1272759.6200000001</v>
          </cell>
          <cell r="BD77">
            <v>1009</v>
          </cell>
          <cell r="BE77">
            <v>10311766.1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V77">
            <v>46</v>
          </cell>
          <cell r="BW77">
            <v>725871.04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</row>
        <row r="78">
          <cell r="G78">
            <v>2553</v>
          </cell>
          <cell r="H78">
            <v>3664891.55</v>
          </cell>
          <cell r="L78">
            <v>23669</v>
          </cell>
          <cell r="M78">
            <v>23662975.399999999</v>
          </cell>
          <cell r="N78">
            <v>1917</v>
          </cell>
          <cell r="O78">
            <v>4144539.73</v>
          </cell>
          <cell r="P78">
            <v>2278</v>
          </cell>
          <cell r="Q78">
            <v>6835147.1900000004</v>
          </cell>
          <cell r="R78">
            <v>216</v>
          </cell>
          <cell r="S78">
            <v>257847.18</v>
          </cell>
          <cell r="T78">
            <v>19474</v>
          </cell>
          <cell r="U78">
            <v>12683288.48</v>
          </cell>
          <cell r="X78">
            <v>3969</v>
          </cell>
          <cell r="Y78">
            <v>2500083.14</v>
          </cell>
          <cell r="Z78">
            <v>5197</v>
          </cell>
          <cell r="AA78">
            <v>6242976</v>
          </cell>
          <cell r="AT78">
            <v>0</v>
          </cell>
          <cell r="AU78">
            <v>0</v>
          </cell>
          <cell r="AV78">
            <v>697</v>
          </cell>
          <cell r="AW78">
            <v>921626.39</v>
          </cell>
          <cell r="BD78">
            <v>945</v>
          </cell>
          <cell r="BE78">
            <v>9544921.2899999991</v>
          </cell>
          <cell r="BJ78">
            <v>18</v>
          </cell>
          <cell r="BK78">
            <v>185759.68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L79">
            <v>14081</v>
          </cell>
          <cell r="M79">
            <v>10621741.710000001</v>
          </cell>
          <cell r="N79">
            <v>622</v>
          </cell>
          <cell r="O79">
            <v>1106642.3600000001</v>
          </cell>
          <cell r="P79">
            <v>2333</v>
          </cell>
          <cell r="Q79">
            <v>5684576.4100000001</v>
          </cell>
          <cell r="R79">
            <v>643</v>
          </cell>
          <cell r="S79">
            <v>572098.46</v>
          </cell>
          <cell r="T79">
            <v>11126</v>
          </cell>
          <cell r="U79">
            <v>3830522.94</v>
          </cell>
          <cell r="X79">
            <v>494</v>
          </cell>
          <cell r="Y79">
            <v>398476.1</v>
          </cell>
          <cell r="Z79">
            <v>4388</v>
          </cell>
          <cell r="AA79">
            <v>9176285.7699999996</v>
          </cell>
          <cell r="AD79">
            <v>1876</v>
          </cell>
          <cell r="AE79">
            <v>2516755.94</v>
          </cell>
          <cell r="AF79">
            <v>540</v>
          </cell>
          <cell r="AG79">
            <v>1630830.38</v>
          </cell>
          <cell r="AJ79">
            <v>970</v>
          </cell>
          <cell r="AK79">
            <v>482541.7</v>
          </cell>
          <cell r="AL79">
            <v>366</v>
          </cell>
          <cell r="AM79">
            <v>403383.86</v>
          </cell>
          <cell r="AT79">
            <v>0</v>
          </cell>
          <cell r="AU79">
            <v>0</v>
          </cell>
          <cell r="AV79">
            <v>271</v>
          </cell>
          <cell r="AW79">
            <v>354406.45</v>
          </cell>
          <cell r="BD79">
            <v>650</v>
          </cell>
          <cell r="BE79">
            <v>8090825.8099999996</v>
          </cell>
          <cell r="BJ79">
            <v>376</v>
          </cell>
          <cell r="BK79">
            <v>11778245.550000001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V79">
            <v>68</v>
          </cell>
          <cell r="BW79">
            <v>1703473.44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</row>
        <row r="80">
          <cell r="L80">
            <v>478</v>
          </cell>
          <cell r="M80">
            <v>144696.51</v>
          </cell>
          <cell r="T80">
            <v>478</v>
          </cell>
          <cell r="U80">
            <v>144696.51</v>
          </cell>
          <cell r="Z80">
            <v>1809</v>
          </cell>
          <cell r="AA80">
            <v>2143915.5499999998</v>
          </cell>
          <cell r="AT80">
            <v>0</v>
          </cell>
          <cell r="AU80">
            <v>0</v>
          </cell>
          <cell r="BD80">
            <v>26</v>
          </cell>
          <cell r="BE80">
            <v>998894.1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</row>
        <row r="82">
          <cell r="G82">
            <v>4136</v>
          </cell>
          <cell r="H82">
            <v>11623812.08</v>
          </cell>
          <cell r="I82">
            <v>1</v>
          </cell>
          <cell r="J82">
            <v>54208</v>
          </cell>
          <cell r="L82">
            <v>60496</v>
          </cell>
          <cell r="M82">
            <v>64127771.219999999</v>
          </cell>
          <cell r="N82">
            <v>7060</v>
          </cell>
          <cell r="O82">
            <v>15028733.26</v>
          </cell>
          <cell r="P82">
            <v>7045</v>
          </cell>
          <cell r="Q82">
            <v>16422737.779999999</v>
          </cell>
          <cell r="R82">
            <v>777</v>
          </cell>
          <cell r="S82">
            <v>950123.64</v>
          </cell>
          <cell r="T82">
            <v>46391</v>
          </cell>
          <cell r="U82">
            <v>32676300.18</v>
          </cell>
          <cell r="X82">
            <v>10836</v>
          </cell>
          <cell r="Y82">
            <v>7720383.8300000001</v>
          </cell>
          <cell r="Z82">
            <v>27960</v>
          </cell>
          <cell r="AA82">
            <v>39484331.289999999</v>
          </cell>
          <cell r="AD82">
            <v>2991</v>
          </cell>
          <cell r="AE82">
            <v>4002789.56</v>
          </cell>
          <cell r="AF82">
            <v>1662</v>
          </cell>
          <cell r="AG82">
            <v>3008103.86</v>
          </cell>
          <cell r="AJ82">
            <v>615</v>
          </cell>
          <cell r="AK82">
            <v>302284.2</v>
          </cell>
          <cell r="AL82">
            <v>714</v>
          </cell>
          <cell r="AM82">
            <v>692401.5</v>
          </cell>
          <cell r="AT82">
            <v>0</v>
          </cell>
          <cell r="AU82">
            <v>0</v>
          </cell>
          <cell r="AV82">
            <v>5778</v>
          </cell>
          <cell r="AW82">
            <v>7903778.1100000003</v>
          </cell>
          <cell r="BD82">
            <v>231</v>
          </cell>
          <cell r="BE82">
            <v>2890997.7</v>
          </cell>
          <cell r="BJ82">
            <v>638</v>
          </cell>
          <cell r="BK82">
            <v>6935361.4199999999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V82">
            <v>2464</v>
          </cell>
          <cell r="BW82">
            <v>51944274.960000001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</row>
        <row r="84">
          <cell r="G84">
            <v>6592</v>
          </cell>
          <cell r="H84">
            <v>19009821.309999999</v>
          </cell>
          <cell r="I84">
            <v>2</v>
          </cell>
          <cell r="J84">
            <v>108416</v>
          </cell>
          <cell r="L84">
            <v>90416</v>
          </cell>
          <cell r="M84">
            <v>58110868.140000001</v>
          </cell>
          <cell r="N84">
            <v>8194</v>
          </cell>
          <cell r="O84">
            <v>17323935.440000001</v>
          </cell>
          <cell r="P84">
            <v>7477</v>
          </cell>
          <cell r="Q84">
            <v>20516446.109999999</v>
          </cell>
          <cell r="R84">
            <v>536</v>
          </cell>
          <cell r="S84">
            <v>609323.75</v>
          </cell>
          <cell r="T84">
            <v>74745</v>
          </cell>
          <cell r="U84">
            <v>20270486.59</v>
          </cell>
          <cell r="X84">
            <v>14608</v>
          </cell>
          <cell r="Y84">
            <v>11524025.859999999</v>
          </cell>
          <cell r="Z84">
            <v>65250</v>
          </cell>
          <cell r="AA84">
            <v>57753787.420000002</v>
          </cell>
          <cell r="AD84">
            <v>6270</v>
          </cell>
          <cell r="AE84">
            <v>14179371.18</v>
          </cell>
          <cell r="AF84">
            <v>4224</v>
          </cell>
          <cell r="AG84">
            <v>12189455.199999999</v>
          </cell>
          <cell r="AJ84">
            <v>372</v>
          </cell>
          <cell r="AK84">
            <v>253391.52</v>
          </cell>
          <cell r="AL84">
            <v>1658</v>
          </cell>
          <cell r="AM84">
            <v>1706478.82</v>
          </cell>
          <cell r="AP84">
            <v>16</v>
          </cell>
          <cell r="AQ84">
            <v>30045.64</v>
          </cell>
          <cell r="AT84">
            <v>0</v>
          </cell>
          <cell r="AU84">
            <v>0</v>
          </cell>
          <cell r="AV84">
            <v>2908</v>
          </cell>
          <cell r="AW84">
            <v>3752083.49</v>
          </cell>
          <cell r="BD84">
            <v>190</v>
          </cell>
          <cell r="BE84">
            <v>3016340.37</v>
          </cell>
          <cell r="BJ84">
            <v>1514</v>
          </cell>
          <cell r="BK84">
            <v>75328404.170000002</v>
          </cell>
          <cell r="BL84">
            <v>997</v>
          </cell>
          <cell r="BM84">
            <v>68560048.969999999</v>
          </cell>
          <cell r="BN84">
            <v>0</v>
          </cell>
          <cell r="BO84">
            <v>0</v>
          </cell>
          <cell r="BV84">
            <v>3271</v>
          </cell>
          <cell r="BW84">
            <v>68952047.340000004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</row>
        <row r="85">
          <cell r="L85">
            <v>9</v>
          </cell>
          <cell r="M85">
            <v>2342.6</v>
          </cell>
          <cell r="T85">
            <v>9</v>
          </cell>
          <cell r="U85">
            <v>2342.6</v>
          </cell>
          <cell r="Z85">
            <v>2191</v>
          </cell>
          <cell r="AA85">
            <v>3318966.37</v>
          </cell>
          <cell r="AT85">
            <v>0</v>
          </cell>
          <cell r="AU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</row>
        <row r="86">
          <cell r="T86">
            <v>0</v>
          </cell>
          <cell r="U86">
            <v>0</v>
          </cell>
          <cell r="AT86">
            <v>0</v>
          </cell>
          <cell r="AU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</row>
        <row r="88">
          <cell r="L88">
            <v>98016</v>
          </cell>
          <cell r="M88">
            <v>47605802.899999999</v>
          </cell>
          <cell r="N88">
            <v>4749</v>
          </cell>
          <cell r="O88">
            <v>10309541.1</v>
          </cell>
          <cell r="P88">
            <v>3839</v>
          </cell>
          <cell r="Q88">
            <v>9832420.5299999993</v>
          </cell>
          <cell r="R88">
            <v>369</v>
          </cell>
          <cell r="S88">
            <v>373716.74</v>
          </cell>
          <cell r="T88">
            <v>89428</v>
          </cell>
          <cell r="U88">
            <v>27463841.27</v>
          </cell>
          <cell r="X88">
            <v>20264</v>
          </cell>
          <cell r="Y88">
            <v>16438292.24</v>
          </cell>
          <cell r="Z88">
            <v>30642</v>
          </cell>
          <cell r="AA88">
            <v>81599640.909999996</v>
          </cell>
          <cell r="AD88">
            <v>544237</v>
          </cell>
          <cell r="AE88">
            <v>85756240.519999996</v>
          </cell>
          <cell r="AF88">
            <v>2940</v>
          </cell>
          <cell r="AG88">
            <v>7061381.4000000004</v>
          </cell>
          <cell r="AJ88">
            <v>1188</v>
          </cell>
          <cell r="AK88">
            <v>554577.66</v>
          </cell>
          <cell r="AL88">
            <v>2514</v>
          </cell>
          <cell r="AM88">
            <v>2539074.88</v>
          </cell>
          <cell r="AP88">
            <v>778</v>
          </cell>
          <cell r="AQ88">
            <v>1545830.16</v>
          </cell>
          <cell r="AR88">
            <v>26000</v>
          </cell>
          <cell r="AS88">
            <v>10389600</v>
          </cell>
          <cell r="AT88">
            <v>510817</v>
          </cell>
          <cell r="AU88">
            <v>63665776.420000002</v>
          </cell>
          <cell r="AV88">
            <v>1454</v>
          </cell>
          <cell r="AW88">
            <v>1935298.53</v>
          </cell>
          <cell r="BD88">
            <v>1973</v>
          </cell>
          <cell r="BE88">
            <v>116539699.27</v>
          </cell>
          <cell r="BF88">
            <v>1410</v>
          </cell>
          <cell r="BG88">
            <v>108757330.7</v>
          </cell>
          <cell r="BJ88">
            <v>715</v>
          </cell>
          <cell r="BK88">
            <v>47699357.600000001</v>
          </cell>
          <cell r="BL88">
            <v>548</v>
          </cell>
          <cell r="BM88">
            <v>44805654.68</v>
          </cell>
          <cell r="BN88">
            <v>0</v>
          </cell>
          <cell r="BO88">
            <v>0</v>
          </cell>
          <cell r="BV88">
            <v>17955</v>
          </cell>
          <cell r="BW88">
            <v>569769666.60000002</v>
          </cell>
          <cell r="BX88">
            <v>1619</v>
          </cell>
          <cell r="BY88">
            <v>113319525.67</v>
          </cell>
          <cell r="BZ88">
            <v>0</v>
          </cell>
          <cell r="CA88">
            <v>0</v>
          </cell>
          <cell r="CB88">
            <v>320</v>
          </cell>
          <cell r="CC88">
            <v>64999704</v>
          </cell>
        </row>
        <row r="89">
          <cell r="L89">
            <v>61887</v>
          </cell>
          <cell r="M89">
            <v>42681102.479999997</v>
          </cell>
          <cell r="N89">
            <v>5446</v>
          </cell>
          <cell r="O89">
            <v>9686397.7899999991</v>
          </cell>
          <cell r="P89">
            <v>6654</v>
          </cell>
          <cell r="Q89">
            <v>16492601.35</v>
          </cell>
          <cell r="R89">
            <v>1056</v>
          </cell>
          <cell r="S89">
            <v>950287.55</v>
          </cell>
          <cell r="T89">
            <v>49787</v>
          </cell>
          <cell r="U89">
            <v>16502103.34</v>
          </cell>
          <cell r="X89">
            <v>5737</v>
          </cell>
          <cell r="Y89">
            <v>3535316.54</v>
          </cell>
          <cell r="Z89">
            <v>30538</v>
          </cell>
          <cell r="AA89">
            <v>61348212.880000003</v>
          </cell>
          <cell r="AD89">
            <v>5021</v>
          </cell>
          <cell r="AE89">
            <v>3818430.86</v>
          </cell>
          <cell r="AJ89">
            <v>2170</v>
          </cell>
          <cell r="AK89">
            <v>1077690.28</v>
          </cell>
          <cell r="AL89">
            <v>803</v>
          </cell>
          <cell r="AM89">
            <v>795335.24</v>
          </cell>
          <cell r="AT89">
            <v>2048</v>
          </cell>
          <cell r="AU89">
            <v>1945405.34</v>
          </cell>
          <cell r="AV89">
            <v>2876</v>
          </cell>
          <cell r="AW89">
            <v>3648606.66</v>
          </cell>
          <cell r="BD89">
            <v>1709</v>
          </cell>
          <cell r="BE89">
            <v>18909132.690000001</v>
          </cell>
          <cell r="BJ89">
            <v>49</v>
          </cell>
          <cell r="BK89">
            <v>674686.36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V89">
            <v>2189</v>
          </cell>
          <cell r="BW89">
            <v>52516832.770000003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</row>
        <row r="90">
          <cell r="L90">
            <v>203042</v>
          </cell>
          <cell r="M90">
            <v>132603486.45999999</v>
          </cell>
          <cell r="N90">
            <v>22340</v>
          </cell>
          <cell r="O90">
            <v>46755621.280000001</v>
          </cell>
          <cell r="P90">
            <v>27570</v>
          </cell>
          <cell r="Q90">
            <v>66229889.090000004</v>
          </cell>
          <cell r="R90">
            <v>4749</v>
          </cell>
          <cell r="S90">
            <v>4376931.21</v>
          </cell>
          <cell r="T90">
            <v>153132</v>
          </cell>
          <cell r="U90">
            <v>19617976.09</v>
          </cell>
          <cell r="V90">
            <v>270</v>
          </cell>
          <cell r="W90">
            <v>314163.40000000002</v>
          </cell>
          <cell r="X90">
            <v>41436</v>
          </cell>
          <cell r="Y90">
            <v>31057942.649999999</v>
          </cell>
          <cell r="Z90">
            <v>117035</v>
          </cell>
          <cell r="AA90">
            <v>77882968.569999993</v>
          </cell>
          <cell r="AB90">
            <v>250</v>
          </cell>
          <cell r="AC90">
            <v>4976500</v>
          </cell>
          <cell r="AD90">
            <v>14739</v>
          </cell>
          <cell r="AE90">
            <v>7776984.96</v>
          </cell>
          <cell r="AJ90">
            <v>13025</v>
          </cell>
          <cell r="AK90">
            <v>6094390.2199999997</v>
          </cell>
          <cell r="AL90">
            <v>1714</v>
          </cell>
          <cell r="AM90">
            <v>1682594.74</v>
          </cell>
          <cell r="AT90">
            <v>0</v>
          </cell>
          <cell r="AU90">
            <v>0</v>
          </cell>
          <cell r="AV90">
            <v>8861</v>
          </cell>
          <cell r="AW90">
            <v>11399186.550000001</v>
          </cell>
          <cell r="BD90">
            <v>1578</v>
          </cell>
          <cell r="BE90">
            <v>18081690.57</v>
          </cell>
          <cell r="BJ90">
            <v>332</v>
          </cell>
          <cell r="BK90">
            <v>4154283.71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V90">
            <v>872</v>
          </cell>
          <cell r="BW90">
            <v>27753098.670000002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</row>
        <row r="91">
          <cell r="L91">
            <v>25000</v>
          </cell>
          <cell r="M91">
            <v>11723134.4</v>
          </cell>
          <cell r="T91">
            <v>25000</v>
          </cell>
          <cell r="U91">
            <v>11723134.4</v>
          </cell>
          <cell r="X91">
            <v>3200</v>
          </cell>
          <cell r="Y91">
            <v>1754769.44</v>
          </cell>
          <cell r="Z91">
            <v>13460</v>
          </cell>
          <cell r="AA91">
            <v>14867387.800000001</v>
          </cell>
          <cell r="AT91">
            <v>0</v>
          </cell>
          <cell r="AU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</row>
        <row r="92">
          <cell r="G92">
            <v>44746</v>
          </cell>
          <cell r="H92">
            <v>150263053.56</v>
          </cell>
          <cell r="I92">
            <v>45</v>
          </cell>
          <cell r="J92">
            <v>2439360</v>
          </cell>
          <cell r="T92">
            <v>0</v>
          </cell>
          <cell r="U92">
            <v>0</v>
          </cell>
          <cell r="AT92">
            <v>0</v>
          </cell>
          <cell r="AU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</row>
        <row r="94">
          <cell r="L94">
            <v>56549</v>
          </cell>
          <cell r="M94">
            <v>64898509.119999997</v>
          </cell>
          <cell r="N94">
            <v>6104</v>
          </cell>
          <cell r="O94">
            <v>12246304.619999999</v>
          </cell>
          <cell r="P94">
            <v>7413</v>
          </cell>
          <cell r="Q94">
            <v>18680572.390000001</v>
          </cell>
          <cell r="R94">
            <v>1729</v>
          </cell>
          <cell r="S94">
            <v>1552644.26</v>
          </cell>
          <cell r="T94">
            <v>43032</v>
          </cell>
          <cell r="U94">
            <v>33971632.109999999</v>
          </cell>
          <cell r="X94">
            <v>18198</v>
          </cell>
          <cell r="Y94">
            <v>10424095.18</v>
          </cell>
          <cell r="Z94">
            <v>29053</v>
          </cell>
          <cell r="AA94">
            <v>22324666.18</v>
          </cell>
          <cell r="AD94">
            <v>844</v>
          </cell>
          <cell r="AE94">
            <v>431056.36</v>
          </cell>
          <cell r="AJ94">
            <v>844</v>
          </cell>
          <cell r="AK94">
            <v>431056.36</v>
          </cell>
          <cell r="AT94">
            <v>0</v>
          </cell>
          <cell r="AU94">
            <v>0</v>
          </cell>
          <cell r="AV94">
            <v>3491</v>
          </cell>
          <cell r="AW94">
            <v>4593119.2</v>
          </cell>
          <cell r="BD94">
            <v>2094</v>
          </cell>
          <cell r="BE94">
            <v>21148107.879999999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V94">
            <v>493</v>
          </cell>
          <cell r="BW94">
            <v>8647372.3300000001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</row>
        <row r="95">
          <cell r="T95">
            <v>0</v>
          </cell>
          <cell r="U95">
            <v>0</v>
          </cell>
          <cell r="X95">
            <v>261</v>
          </cell>
          <cell r="Y95">
            <v>210345.65</v>
          </cell>
          <cell r="AD95">
            <v>2084</v>
          </cell>
          <cell r="AE95">
            <v>6087269.9100000001</v>
          </cell>
          <cell r="AF95">
            <v>1500</v>
          </cell>
          <cell r="AG95">
            <v>3884598.92</v>
          </cell>
          <cell r="AH95">
            <v>584</v>
          </cell>
          <cell r="AI95">
            <v>2202670.9900000002</v>
          </cell>
          <cell r="AT95">
            <v>0</v>
          </cell>
          <cell r="AU95">
            <v>0</v>
          </cell>
          <cell r="BJ95">
            <v>228</v>
          </cell>
          <cell r="BK95">
            <v>17617712.18</v>
          </cell>
          <cell r="BL95">
            <v>228</v>
          </cell>
          <cell r="BM95">
            <v>17617712.18</v>
          </cell>
          <cell r="BN95">
            <v>0</v>
          </cell>
          <cell r="BO95">
            <v>0</v>
          </cell>
          <cell r="BV95">
            <v>768</v>
          </cell>
          <cell r="BW95">
            <v>44879401.740000002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732</v>
          </cell>
          <cell r="CC95">
            <v>119477923</v>
          </cell>
          <cell r="CD95">
            <v>25</v>
          </cell>
          <cell r="CE95">
            <v>5521500</v>
          </cell>
        </row>
        <row r="96">
          <cell r="T96">
            <v>0</v>
          </cell>
          <cell r="U96">
            <v>0</v>
          </cell>
          <cell r="AT96">
            <v>0</v>
          </cell>
          <cell r="AU96">
            <v>0</v>
          </cell>
          <cell r="BJ96">
            <v>611</v>
          </cell>
          <cell r="BK96">
            <v>25711784.280000001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100</v>
          </cell>
          <cell r="CC96">
            <v>7077500</v>
          </cell>
        </row>
        <row r="97">
          <cell r="L97">
            <v>50</v>
          </cell>
          <cell r="M97">
            <v>7103.5</v>
          </cell>
          <cell r="T97">
            <v>50</v>
          </cell>
          <cell r="U97">
            <v>7103.5</v>
          </cell>
          <cell r="Z97">
            <v>678</v>
          </cell>
          <cell r="AA97">
            <v>62228341.189999998</v>
          </cell>
          <cell r="AT97">
            <v>0</v>
          </cell>
          <cell r="AU97">
            <v>0</v>
          </cell>
          <cell r="BD97">
            <v>528</v>
          </cell>
          <cell r="BE97">
            <v>5078633.47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</row>
        <row r="99">
          <cell r="G99">
            <v>9821</v>
          </cell>
          <cell r="H99">
            <v>29245777.829999998</v>
          </cell>
          <cell r="I99">
            <v>19</v>
          </cell>
          <cell r="J99">
            <v>1029952</v>
          </cell>
          <cell r="L99">
            <v>97517</v>
          </cell>
          <cell r="M99">
            <v>77502762.870000005</v>
          </cell>
          <cell r="N99">
            <v>11110</v>
          </cell>
          <cell r="O99">
            <v>22717611.760000002</v>
          </cell>
          <cell r="P99">
            <v>10149</v>
          </cell>
          <cell r="Q99">
            <v>28955695.449999999</v>
          </cell>
          <cell r="R99">
            <v>580</v>
          </cell>
          <cell r="S99">
            <v>662569.6</v>
          </cell>
          <cell r="T99">
            <v>76258</v>
          </cell>
          <cell r="U99">
            <v>25829455.66</v>
          </cell>
          <cell r="X99">
            <v>41549</v>
          </cell>
          <cell r="Y99">
            <v>33152166.050000001</v>
          </cell>
          <cell r="Z99">
            <v>84134</v>
          </cell>
          <cell r="AA99">
            <v>83027777.269999996</v>
          </cell>
          <cell r="AD99">
            <v>1432</v>
          </cell>
          <cell r="AE99">
            <v>1318871.8899999999</v>
          </cell>
          <cell r="AJ99">
            <v>160</v>
          </cell>
          <cell r="AK99">
            <v>89547.4</v>
          </cell>
          <cell r="AL99">
            <v>1272</v>
          </cell>
          <cell r="AM99">
            <v>1229324.49</v>
          </cell>
          <cell r="AT99">
            <v>0</v>
          </cell>
          <cell r="AU99">
            <v>0</v>
          </cell>
          <cell r="AV99">
            <v>4351</v>
          </cell>
          <cell r="AW99">
            <v>5514192.5999999996</v>
          </cell>
          <cell r="BD99">
            <v>491</v>
          </cell>
          <cell r="BE99">
            <v>4559949.16</v>
          </cell>
          <cell r="BJ99">
            <v>932</v>
          </cell>
          <cell r="BK99">
            <v>9224500.8699999992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V99">
            <v>5572</v>
          </cell>
          <cell r="BW99">
            <v>124864170.84999999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</row>
        <row r="100">
          <cell r="L100">
            <v>10577</v>
          </cell>
          <cell r="M100">
            <v>5044635.4000000004</v>
          </cell>
          <cell r="T100">
            <v>10577</v>
          </cell>
          <cell r="U100">
            <v>5044635.4000000004</v>
          </cell>
          <cell r="X100">
            <v>3114</v>
          </cell>
          <cell r="Y100">
            <v>1746477.19</v>
          </cell>
          <cell r="Z100">
            <v>8471</v>
          </cell>
          <cell r="AA100">
            <v>9539791.0700000003</v>
          </cell>
          <cell r="AT100">
            <v>0</v>
          </cell>
          <cell r="AU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</row>
        <row r="102">
          <cell r="G102">
            <v>8792</v>
          </cell>
          <cell r="H102">
            <v>29622465.800000001</v>
          </cell>
          <cell r="I102">
            <v>23</v>
          </cell>
          <cell r="J102">
            <v>1246784</v>
          </cell>
          <cell r="L102">
            <v>60183</v>
          </cell>
          <cell r="M102">
            <v>88808127.700000003</v>
          </cell>
          <cell r="N102">
            <v>6905</v>
          </cell>
          <cell r="O102">
            <v>13332931.66</v>
          </cell>
          <cell r="P102">
            <v>10366</v>
          </cell>
          <cell r="Q102">
            <v>26197313.07</v>
          </cell>
          <cell r="R102">
            <v>2717</v>
          </cell>
          <cell r="S102">
            <v>2423758.79</v>
          </cell>
          <cell r="T102">
            <v>42912</v>
          </cell>
          <cell r="U102">
            <v>49277882.969999999</v>
          </cell>
          <cell r="X102">
            <v>11470</v>
          </cell>
          <cell r="Y102">
            <v>7944343.6399999997</v>
          </cell>
          <cell r="Z102">
            <v>28029</v>
          </cell>
          <cell r="AA102">
            <v>54389703.719999999</v>
          </cell>
          <cell r="AD102">
            <v>1238</v>
          </cell>
          <cell r="AE102">
            <v>811655.79</v>
          </cell>
          <cell r="AJ102">
            <v>950</v>
          </cell>
          <cell r="AK102">
            <v>514274.3</v>
          </cell>
          <cell r="AL102">
            <v>267</v>
          </cell>
          <cell r="AM102">
            <v>258923.25</v>
          </cell>
          <cell r="AP102">
            <v>21</v>
          </cell>
          <cell r="AQ102">
            <v>38458.239999999998</v>
          </cell>
          <cell r="AT102">
            <v>0</v>
          </cell>
          <cell r="AU102">
            <v>0</v>
          </cell>
          <cell r="AV102">
            <v>4774</v>
          </cell>
          <cell r="AW102">
            <v>6334555.1100000003</v>
          </cell>
          <cell r="BD102">
            <v>805</v>
          </cell>
          <cell r="BE102">
            <v>7455266.5599999996</v>
          </cell>
          <cell r="BJ102">
            <v>753</v>
          </cell>
          <cell r="BK102">
            <v>7579355.4800000004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V102">
            <v>3098</v>
          </cell>
          <cell r="BW102">
            <v>53321831.439999998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</row>
        <row r="104">
          <cell r="L104">
            <v>34238</v>
          </cell>
          <cell r="M104">
            <v>16812372.620000001</v>
          </cell>
          <cell r="N104">
            <v>764</v>
          </cell>
          <cell r="O104">
            <v>1407473.04</v>
          </cell>
          <cell r="P104">
            <v>4024</v>
          </cell>
          <cell r="Q104">
            <v>10409747.34</v>
          </cell>
          <cell r="R104">
            <v>660</v>
          </cell>
          <cell r="S104">
            <v>643041.36</v>
          </cell>
          <cell r="T104">
            <v>29450</v>
          </cell>
          <cell r="U104">
            <v>4995152.24</v>
          </cell>
          <cell r="X104">
            <v>3521</v>
          </cell>
          <cell r="Y104">
            <v>2629740.09</v>
          </cell>
          <cell r="Z104">
            <v>18922</v>
          </cell>
          <cell r="AA104">
            <v>14236761.460000001</v>
          </cell>
          <cell r="AD104">
            <v>3850</v>
          </cell>
          <cell r="AE104">
            <v>10976332.279999999</v>
          </cell>
          <cell r="AF104">
            <v>3215</v>
          </cell>
          <cell r="AG104">
            <v>10321126.5</v>
          </cell>
          <cell r="AL104">
            <v>635</v>
          </cell>
          <cell r="AM104">
            <v>655205.78</v>
          </cell>
          <cell r="AT104">
            <v>0</v>
          </cell>
          <cell r="AU104">
            <v>0</v>
          </cell>
          <cell r="AV104">
            <v>1553</v>
          </cell>
          <cell r="AW104">
            <v>1975496.58</v>
          </cell>
          <cell r="BJ104">
            <v>3472</v>
          </cell>
          <cell r="BK104">
            <v>192623616.25999999</v>
          </cell>
          <cell r="BL104">
            <v>2679</v>
          </cell>
          <cell r="BM104">
            <v>182008412.63999999</v>
          </cell>
          <cell r="BN104">
            <v>0</v>
          </cell>
          <cell r="BO104">
            <v>0</v>
          </cell>
          <cell r="BV104">
            <v>1176</v>
          </cell>
          <cell r="BW104">
            <v>28287493.25</v>
          </cell>
          <cell r="BX104">
            <v>142</v>
          </cell>
          <cell r="BY104">
            <v>6336650.8899999997</v>
          </cell>
          <cell r="BZ104">
            <v>0</v>
          </cell>
          <cell r="CA104">
            <v>0</v>
          </cell>
        </row>
        <row r="105">
          <cell r="L105">
            <v>27833</v>
          </cell>
          <cell r="M105">
            <v>28273689.699999999</v>
          </cell>
          <cell r="N105">
            <v>1250</v>
          </cell>
          <cell r="O105">
            <v>2309719.19</v>
          </cell>
          <cell r="P105">
            <v>5424</v>
          </cell>
          <cell r="Q105">
            <v>12727937.359999999</v>
          </cell>
          <cell r="R105">
            <v>1415</v>
          </cell>
          <cell r="S105">
            <v>1302752.25</v>
          </cell>
          <cell r="T105">
            <v>21159</v>
          </cell>
          <cell r="U105">
            <v>13236033.15</v>
          </cell>
          <cell r="X105">
            <v>4950</v>
          </cell>
          <cell r="Y105">
            <v>3434742.46</v>
          </cell>
          <cell r="Z105">
            <v>27811</v>
          </cell>
          <cell r="AA105">
            <v>80823136.310000002</v>
          </cell>
          <cell r="AB105">
            <v>250</v>
          </cell>
          <cell r="AC105">
            <v>4976500</v>
          </cell>
          <cell r="AD105">
            <v>790</v>
          </cell>
          <cell r="AE105">
            <v>720490.88</v>
          </cell>
          <cell r="AJ105">
            <v>231</v>
          </cell>
          <cell r="AK105">
            <v>146009.01</v>
          </cell>
          <cell r="AL105">
            <v>559</v>
          </cell>
          <cell r="AM105">
            <v>574481.87</v>
          </cell>
          <cell r="AT105">
            <v>0</v>
          </cell>
          <cell r="AU105">
            <v>0</v>
          </cell>
          <cell r="AV105">
            <v>2698</v>
          </cell>
          <cell r="AW105">
            <v>3402436.72</v>
          </cell>
          <cell r="BD105">
            <v>111</v>
          </cell>
          <cell r="BE105">
            <v>1215253.02</v>
          </cell>
          <cell r="BJ105">
            <v>759</v>
          </cell>
          <cell r="BK105">
            <v>8555345.2400000002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V105">
            <v>1330</v>
          </cell>
          <cell r="BW105">
            <v>33438495.77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</row>
        <row r="106">
          <cell r="L106">
            <v>92453</v>
          </cell>
          <cell r="M106">
            <v>113243164.81</v>
          </cell>
          <cell r="N106">
            <v>5434</v>
          </cell>
          <cell r="O106">
            <v>9344310.6099999994</v>
          </cell>
          <cell r="P106">
            <v>21749</v>
          </cell>
          <cell r="Q106">
            <v>52342011.899999999</v>
          </cell>
          <cell r="R106">
            <v>4301</v>
          </cell>
          <cell r="S106">
            <v>4021831.9</v>
          </cell>
          <cell r="T106">
            <v>65270</v>
          </cell>
          <cell r="U106">
            <v>51556842.299999997</v>
          </cell>
          <cell r="V106">
            <v>7</v>
          </cell>
          <cell r="W106">
            <v>7527.12</v>
          </cell>
          <cell r="X106">
            <v>23985</v>
          </cell>
          <cell r="Y106">
            <v>17774505.620000001</v>
          </cell>
          <cell r="Z106">
            <v>66906</v>
          </cell>
          <cell r="AA106">
            <v>128063069.19</v>
          </cell>
          <cell r="AD106">
            <v>35175</v>
          </cell>
          <cell r="AE106">
            <v>16668898.66</v>
          </cell>
          <cell r="AF106">
            <v>3946</v>
          </cell>
          <cell r="AG106">
            <v>10141258.300000001</v>
          </cell>
          <cell r="AJ106">
            <v>2738</v>
          </cell>
          <cell r="AK106">
            <v>1476850.18</v>
          </cell>
          <cell r="AL106">
            <v>617</v>
          </cell>
          <cell r="AM106">
            <v>598517.07999999996</v>
          </cell>
          <cell r="AT106">
            <v>27874</v>
          </cell>
          <cell r="AU106">
            <v>4452273.0999999996</v>
          </cell>
          <cell r="AV106">
            <v>9727</v>
          </cell>
          <cell r="AW106">
            <v>12212959.890000001</v>
          </cell>
          <cell r="BD106">
            <v>970</v>
          </cell>
          <cell r="BE106">
            <v>11371467.939999999</v>
          </cell>
          <cell r="BJ106">
            <v>1134</v>
          </cell>
          <cell r="BK106">
            <v>12973780.42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V106">
            <v>8410</v>
          </cell>
          <cell r="BW106">
            <v>292987034.25999999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129</v>
          </cell>
          <cell r="CC106">
            <v>17479559</v>
          </cell>
        </row>
        <row r="107">
          <cell r="L107">
            <v>13872</v>
          </cell>
          <cell r="M107">
            <v>6551619.3600000003</v>
          </cell>
          <cell r="T107">
            <v>13872</v>
          </cell>
          <cell r="U107">
            <v>6551619.3600000003</v>
          </cell>
          <cell r="X107">
            <v>4858</v>
          </cell>
          <cell r="Y107">
            <v>2712627.05</v>
          </cell>
          <cell r="Z107">
            <v>14585</v>
          </cell>
          <cell r="AA107">
            <v>16167114.52</v>
          </cell>
          <cell r="AT107">
            <v>0</v>
          </cell>
          <cell r="AU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</row>
        <row r="108">
          <cell r="L108">
            <v>11102</v>
          </cell>
          <cell r="M108">
            <v>2303156.2999999998</v>
          </cell>
          <cell r="T108">
            <v>11102</v>
          </cell>
          <cell r="U108">
            <v>2303156.2999999998</v>
          </cell>
          <cell r="Z108">
            <v>11012</v>
          </cell>
          <cell r="AA108">
            <v>16179158.26</v>
          </cell>
          <cell r="AD108">
            <v>1806</v>
          </cell>
          <cell r="AE108">
            <v>1756185.36</v>
          </cell>
          <cell r="AT108">
            <v>1806</v>
          </cell>
          <cell r="AU108">
            <v>1756185.36</v>
          </cell>
          <cell r="BD108">
            <v>142</v>
          </cell>
          <cell r="BE108">
            <v>1484424.2</v>
          </cell>
          <cell r="BJ108">
            <v>1280</v>
          </cell>
          <cell r="BK108">
            <v>13352243.199999999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V108">
            <v>4409</v>
          </cell>
          <cell r="BW108">
            <v>103629545.67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</row>
        <row r="109">
          <cell r="L109">
            <v>83503</v>
          </cell>
          <cell r="M109">
            <v>64389614.799999997</v>
          </cell>
          <cell r="N109">
            <v>19628</v>
          </cell>
          <cell r="O109">
            <v>40426908.770000003</v>
          </cell>
          <cell r="P109">
            <v>274</v>
          </cell>
          <cell r="Q109">
            <v>2152437.19</v>
          </cell>
          <cell r="T109">
            <v>63601</v>
          </cell>
          <cell r="U109">
            <v>21810268.84</v>
          </cell>
          <cell r="V109">
            <v>60</v>
          </cell>
          <cell r="W109">
            <v>121320</v>
          </cell>
          <cell r="X109">
            <v>12962</v>
          </cell>
          <cell r="Y109">
            <v>10218095</v>
          </cell>
          <cell r="Z109">
            <v>54301</v>
          </cell>
          <cell r="AA109">
            <v>108296220.63</v>
          </cell>
          <cell r="AB109">
            <v>50</v>
          </cell>
          <cell r="AC109">
            <v>995300</v>
          </cell>
          <cell r="AD109">
            <v>3275</v>
          </cell>
          <cell r="AE109">
            <v>2319973.31</v>
          </cell>
          <cell r="AJ109">
            <v>2966</v>
          </cell>
          <cell r="AK109">
            <v>2020320.56</v>
          </cell>
          <cell r="AL109">
            <v>309</v>
          </cell>
          <cell r="AM109">
            <v>299652.75</v>
          </cell>
          <cell r="AT109">
            <v>0</v>
          </cell>
          <cell r="AU109">
            <v>0</v>
          </cell>
          <cell r="BD109">
            <v>110</v>
          </cell>
          <cell r="BE109">
            <v>967122.59</v>
          </cell>
          <cell r="BJ109">
            <v>1111</v>
          </cell>
          <cell r="BK109">
            <v>18192664.760000002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V109">
            <v>2714</v>
          </cell>
          <cell r="BW109">
            <v>64072916.329999998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</row>
        <row r="110">
          <cell r="G110">
            <v>36974</v>
          </cell>
          <cell r="H110">
            <v>138072778.5</v>
          </cell>
          <cell r="I110">
            <v>88</v>
          </cell>
          <cell r="J110">
            <v>4770304</v>
          </cell>
          <cell r="T110">
            <v>0</v>
          </cell>
          <cell r="U110">
            <v>0</v>
          </cell>
          <cell r="AT110">
            <v>0</v>
          </cell>
          <cell r="AU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</row>
        <row r="112">
          <cell r="L112">
            <v>104681</v>
          </cell>
          <cell r="M112">
            <v>51894145.689999998</v>
          </cell>
          <cell r="N112">
            <v>2422</v>
          </cell>
          <cell r="O112">
            <v>4578034.7</v>
          </cell>
          <cell r="P112">
            <v>12446</v>
          </cell>
          <cell r="Q112">
            <v>33773847.32</v>
          </cell>
          <cell r="R112">
            <v>2053</v>
          </cell>
          <cell r="S112">
            <v>2140044.17</v>
          </cell>
          <cell r="T112">
            <v>89813</v>
          </cell>
          <cell r="U112">
            <v>13542263.67</v>
          </cell>
          <cell r="X112">
            <v>26072</v>
          </cell>
          <cell r="Y112">
            <v>20145700.300000001</v>
          </cell>
          <cell r="Z112">
            <v>100425</v>
          </cell>
          <cell r="AA112">
            <v>105926349.83</v>
          </cell>
          <cell r="AB112">
            <v>1791</v>
          </cell>
          <cell r="AC112">
            <v>35651646</v>
          </cell>
          <cell r="AD112">
            <v>7095</v>
          </cell>
          <cell r="AE112">
            <v>5081397.3899999997</v>
          </cell>
          <cell r="AJ112">
            <v>5033</v>
          </cell>
          <cell r="AK112">
            <v>2982819.53</v>
          </cell>
          <cell r="AL112">
            <v>2062</v>
          </cell>
          <cell r="AM112">
            <v>2098577.86</v>
          </cell>
          <cell r="AT112">
            <v>0</v>
          </cell>
          <cell r="AU112">
            <v>0</v>
          </cell>
          <cell r="AV112">
            <v>1169</v>
          </cell>
          <cell r="AW112">
            <v>1645715.89</v>
          </cell>
          <cell r="BD112">
            <v>778</v>
          </cell>
          <cell r="BE112">
            <v>13019048.050000001</v>
          </cell>
          <cell r="BH112">
            <v>407</v>
          </cell>
          <cell r="BI112">
            <v>9612131.4299999997</v>
          </cell>
          <cell r="BJ112">
            <v>3313</v>
          </cell>
          <cell r="BK112">
            <v>47508548.119999997</v>
          </cell>
          <cell r="BL112">
            <v>0</v>
          </cell>
          <cell r="BM112">
            <v>0</v>
          </cell>
          <cell r="BN112">
            <v>1048</v>
          </cell>
          <cell r="BO112">
            <v>25181918.32</v>
          </cell>
          <cell r="BV112">
            <v>5682</v>
          </cell>
          <cell r="BW112">
            <v>161152063.47</v>
          </cell>
          <cell r="BX112">
            <v>0</v>
          </cell>
          <cell r="BY112">
            <v>0</v>
          </cell>
          <cell r="BZ112">
            <v>2500</v>
          </cell>
          <cell r="CA112">
            <v>84888018.620000005</v>
          </cell>
          <cell r="CB112">
            <v>58</v>
          </cell>
          <cell r="CC112">
            <v>9427490</v>
          </cell>
        </row>
        <row r="113">
          <cell r="L113">
            <v>2778</v>
          </cell>
          <cell r="M113">
            <v>676230.34</v>
          </cell>
          <cell r="T113">
            <v>2778</v>
          </cell>
          <cell r="U113">
            <v>676230.34</v>
          </cell>
          <cell r="Z113">
            <v>5163</v>
          </cell>
          <cell r="AA113">
            <v>5197733.03</v>
          </cell>
          <cell r="AT113">
            <v>0</v>
          </cell>
          <cell r="AU113">
            <v>0</v>
          </cell>
          <cell r="BD113">
            <v>72</v>
          </cell>
          <cell r="BE113">
            <v>727408.44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</row>
        <row r="114">
          <cell r="L114">
            <v>13</v>
          </cell>
          <cell r="M114">
            <v>5430.52</v>
          </cell>
          <cell r="T114">
            <v>13</v>
          </cell>
          <cell r="U114">
            <v>5430.52</v>
          </cell>
          <cell r="X114">
            <v>29</v>
          </cell>
          <cell r="Y114">
            <v>18655.87</v>
          </cell>
          <cell r="Z114">
            <v>324</v>
          </cell>
          <cell r="AA114">
            <v>352558.66</v>
          </cell>
          <cell r="AT114">
            <v>0</v>
          </cell>
          <cell r="AU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</row>
        <row r="115">
          <cell r="T115">
            <v>0</v>
          </cell>
          <cell r="U115">
            <v>0</v>
          </cell>
          <cell r="AD115">
            <v>3542</v>
          </cell>
          <cell r="AE115">
            <v>11030559.050000001</v>
          </cell>
          <cell r="AF115">
            <v>950</v>
          </cell>
          <cell r="AG115">
            <v>2459996.6</v>
          </cell>
          <cell r="AH115">
            <v>2592</v>
          </cell>
          <cell r="AI115">
            <v>8570562.4499999993</v>
          </cell>
          <cell r="AT115">
            <v>0</v>
          </cell>
          <cell r="AU115">
            <v>0</v>
          </cell>
          <cell r="BD115">
            <v>25</v>
          </cell>
          <cell r="BE115">
            <v>702760.7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</row>
        <row r="116">
          <cell r="L116">
            <v>754</v>
          </cell>
          <cell r="M116">
            <v>349132.16</v>
          </cell>
          <cell r="T116">
            <v>754</v>
          </cell>
          <cell r="U116">
            <v>349132.16</v>
          </cell>
          <cell r="Z116">
            <v>350</v>
          </cell>
          <cell r="AA116">
            <v>380850.4</v>
          </cell>
          <cell r="AT116">
            <v>0</v>
          </cell>
          <cell r="AU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</row>
        <row r="118">
          <cell r="G118">
            <v>16043</v>
          </cell>
          <cell r="H118">
            <v>82829753.400000006</v>
          </cell>
          <cell r="L118">
            <v>110579</v>
          </cell>
          <cell r="M118">
            <v>86604916.090000004</v>
          </cell>
          <cell r="N118">
            <v>5836</v>
          </cell>
          <cell r="O118">
            <v>12164784.09</v>
          </cell>
          <cell r="P118">
            <v>13494</v>
          </cell>
          <cell r="Q118">
            <v>30130242.68</v>
          </cell>
          <cell r="R118">
            <v>848</v>
          </cell>
          <cell r="S118">
            <v>697116.55</v>
          </cell>
          <cell r="T118">
            <v>91249</v>
          </cell>
          <cell r="U118">
            <v>44309889.32</v>
          </cell>
          <cell r="X118">
            <v>9682</v>
          </cell>
          <cell r="Y118">
            <v>5988718.4199999999</v>
          </cell>
          <cell r="Z118">
            <v>46063</v>
          </cell>
          <cell r="AA118">
            <v>57432248.020000003</v>
          </cell>
          <cell r="AD118">
            <v>167359</v>
          </cell>
          <cell r="AE118">
            <v>24527980.079999998</v>
          </cell>
          <cell r="AF118">
            <v>2050</v>
          </cell>
          <cell r="AG118">
            <v>4463794</v>
          </cell>
          <cell r="AJ118">
            <v>279</v>
          </cell>
          <cell r="AK118">
            <v>190043.64</v>
          </cell>
          <cell r="AL118">
            <v>301</v>
          </cell>
          <cell r="AM118">
            <v>303497.67</v>
          </cell>
          <cell r="AT118">
            <v>164729</v>
          </cell>
          <cell r="AU118">
            <v>19570644.77</v>
          </cell>
          <cell r="AV118">
            <v>3809</v>
          </cell>
          <cell r="AW118">
            <v>4787367.5199999996</v>
          </cell>
          <cell r="BD118">
            <v>779</v>
          </cell>
          <cell r="BE118">
            <v>8370878.0499999998</v>
          </cell>
          <cell r="BJ118">
            <v>144</v>
          </cell>
          <cell r="BK118">
            <v>1508260.37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V118">
            <v>4618</v>
          </cell>
          <cell r="BW118">
            <v>96431404.049999997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</row>
        <row r="119">
          <cell r="L119">
            <v>727</v>
          </cell>
          <cell r="M119">
            <v>130433.41</v>
          </cell>
          <cell r="T119">
            <v>727</v>
          </cell>
          <cell r="U119">
            <v>130433.41</v>
          </cell>
          <cell r="X119">
            <v>1000</v>
          </cell>
          <cell r="Y119">
            <v>801090</v>
          </cell>
          <cell r="Z119">
            <v>5823</v>
          </cell>
          <cell r="AA119">
            <v>6149660.4800000004</v>
          </cell>
          <cell r="AT119">
            <v>0</v>
          </cell>
          <cell r="AU119">
            <v>0</v>
          </cell>
          <cell r="BD119">
            <v>637</v>
          </cell>
          <cell r="BE119">
            <v>8501060.1199999992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</row>
        <row r="120">
          <cell r="T120">
            <v>0</v>
          </cell>
          <cell r="U120">
            <v>0</v>
          </cell>
          <cell r="Z120">
            <v>20098</v>
          </cell>
          <cell r="AA120">
            <v>22929151.530000001</v>
          </cell>
          <cell r="AT120">
            <v>0</v>
          </cell>
          <cell r="AU120">
            <v>0</v>
          </cell>
          <cell r="BJ120">
            <v>464</v>
          </cell>
          <cell r="BK120">
            <v>4685832.92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V120">
            <v>30</v>
          </cell>
          <cell r="BW120">
            <v>389137.16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</row>
        <row r="121">
          <cell r="T121">
            <v>0</v>
          </cell>
          <cell r="U121">
            <v>0</v>
          </cell>
          <cell r="Z121">
            <v>7796</v>
          </cell>
          <cell r="AA121">
            <v>7852355.7000000002</v>
          </cell>
          <cell r="AT121">
            <v>0</v>
          </cell>
          <cell r="AU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</row>
        <row r="122">
          <cell r="L122">
            <v>9</v>
          </cell>
          <cell r="M122">
            <v>1856</v>
          </cell>
          <cell r="T122">
            <v>9</v>
          </cell>
          <cell r="U122">
            <v>1856</v>
          </cell>
          <cell r="Z122">
            <v>1806</v>
          </cell>
          <cell r="AA122">
            <v>2316621.0299999998</v>
          </cell>
          <cell r="AT122">
            <v>0</v>
          </cell>
          <cell r="AU122">
            <v>0</v>
          </cell>
          <cell r="BD122">
            <v>22</v>
          </cell>
          <cell r="BE122">
            <v>193093.87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</row>
        <row r="123">
          <cell r="AT123">
            <v>0</v>
          </cell>
          <cell r="AU123">
            <v>0</v>
          </cell>
          <cell r="BD123">
            <v>30</v>
          </cell>
          <cell r="BE123">
            <v>2320342.7599999998</v>
          </cell>
          <cell r="BF123">
            <v>30</v>
          </cell>
          <cell r="BG123">
            <v>2320342.7599999998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</row>
        <row r="125">
          <cell r="G125">
            <v>3974</v>
          </cell>
          <cell r="H125">
            <v>20472660.969999999</v>
          </cell>
          <cell r="I125">
            <v>5</v>
          </cell>
          <cell r="J125">
            <v>271040</v>
          </cell>
          <cell r="L125">
            <v>41646</v>
          </cell>
          <cell r="M125">
            <v>49935085.140000001</v>
          </cell>
          <cell r="N125">
            <v>3015</v>
          </cell>
          <cell r="O125">
            <v>4578312.91</v>
          </cell>
          <cell r="P125">
            <v>4362</v>
          </cell>
          <cell r="Q125">
            <v>11315816.789999999</v>
          </cell>
          <cell r="R125">
            <v>568</v>
          </cell>
          <cell r="S125">
            <v>623599.27</v>
          </cell>
          <cell r="T125">
            <v>34269</v>
          </cell>
          <cell r="U125">
            <v>34040955.439999998</v>
          </cell>
          <cell r="X125">
            <v>2457</v>
          </cell>
          <cell r="Y125">
            <v>1909610.24</v>
          </cell>
          <cell r="Z125">
            <v>18688</v>
          </cell>
          <cell r="AA125">
            <v>78688816.640000001</v>
          </cell>
          <cell r="AD125">
            <v>605</v>
          </cell>
          <cell r="AE125">
            <v>461049.03</v>
          </cell>
          <cell r="AJ125">
            <v>417</v>
          </cell>
          <cell r="AK125">
            <v>280542.59999999998</v>
          </cell>
          <cell r="AL125">
            <v>188</v>
          </cell>
          <cell r="AM125">
            <v>180506.43</v>
          </cell>
          <cell r="AT125">
            <v>0</v>
          </cell>
          <cell r="AU125">
            <v>0</v>
          </cell>
          <cell r="AV125">
            <v>1645</v>
          </cell>
          <cell r="AW125">
            <v>2087063.68</v>
          </cell>
          <cell r="BD125">
            <v>144</v>
          </cell>
          <cell r="BE125">
            <v>1522267.48</v>
          </cell>
          <cell r="BJ125">
            <v>368</v>
          </cell>
          <cell r="BK125">
            <v>3646420.36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V125">
            <v>1661</v>
          </cell>
          <cell r="BW125">
            <v>27368634.469999999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</row>
        <row r="127">
          <cell r="G127">
            <v>15808</v>
          </cell>
          <cell r="H127">
            <v>61198942.810000002</v>
          </cell>
          <cell r="I127">
            <v>2</v>
          </cell>
          <cell r="J127">
            <v>108416</v>
          </cell>
          <cell r="L127">
            <v>112089</v>
          </cell>
          <cell r="M127">
            <v>69080098.959999993</v>
          </cell>
          <cell r="N127">
            <v>5931</v>
          </cell>
          <cell r="O127">
            <v>7113696.1100000003</v>
          </cell>
          <cell r="P127">
            <v>6854</v>
          </cell>
          <cell r="Q127">
            <v>18435238.07</v>
          </cell>
          <cell r="R127">
            <v>312</v>
          </cell>
          <cell r="S127">
            <v>398537.87</v>
          </cell>
          <cell r="T127">
            <v>99304</v>
          </cell>
          <cell r="U127">
            <v>43531164.780000001</v>
          </cell>
          <cell r="X127">
            <v>19849</v>
          </cell>
          <cell r="Y127">
            <v>14525768.199999999</v>
          </cell>
          <cell r="Z127">
            <v>60189</v>
          </cell>
          <cell r="AA127">
            <v>64689550.75</v>
          </cell>
          <cell r="AT127">
            <v>0</v>
          </cell>
          <cell r="AU127">
            <v>0</v>
          </cell>
          <cell r="AV127">
            <v>2294</v>
          </cell>
          <cell r="AW127">
            <v>3171099.31</v>
          </cell>
          <cell r="BD127">
            <v>438</v>
          </cell>
          <cell r="BE127">
            <v>4944994.72</v>
          </cell>
          <cell r="BJ127">
            <v>1493</v>
          </cell>
          <cell r="BK127">
            <v>15469365.58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V127">
            <v>3028</v>
          </cell>
          <cell r="BW127">
            <v>50220895.140000001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</row>
        <row r="129">
          <cell r="G129">
            <v>6021</v>
          </cell>
          <cell r="H129">
            <v>9063151.6899999995</v>
          </cell>
          <cell r="L129">
            <v>56538</v>
          </cell>
          <cell r="M129">
            <v>62762181.289999999</v>
          </cell>
          <cell r="N129">
            <v>5998</v>
          </cell>
          <cell r="O129">
            <v>12039095.1</v>
          </cell>
          <cell r="P129">
            <v>6607</v>
          </cell>
          <cell r="Q129">
            <v>20091365.079999998</v>
          </cell>
          <cell r="R129">
            <v>529</v>
          </cell>
          <cell r="S129">
            <v>663234.24</v>
          </cell>
          <cell r="T129">
            <v>43933</v>
          </cell>
          <cell r="U129">
            <v>30631721.109999999</v>
          </cell>
          <cell r="X129">
            <v>12895</v>
          </cell>
          <cell r="Y129">
            <v>8819680.4399999995</v>
          </cell>
          <cell r="Z129">
            <v>53230</v>
          </cell>
          <cell r="AA129">
            <v>48259204.280000001</v>
          </cell>
          <cell r="AT129">
            <v>0</v>
          </cell>
          <cell r="AU129">
            <v>0</v>
          </cell>
          <cell r="AV129">
            <v>2084</v>
          </cell>
          <cell r="AW129">
            <v>2630927.14</v>
          </cell>
          <cell r="BD129">
            <v>706</v>
          </cell>
          <cell r="BE129">
            <v>9443685.2799999993</v>
          </cell>
          <cell r="BJ129">
            <v>300</v>
          </cell>
          <cell r="BK129">
            <v>3635298.82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V129">
            <v>1596</v>
          </cell>
          <cell r="BW129">
            <v>33328601.399999999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</row>
        <row r="131">
          <cell r="G131">
            <v>2441</v>
          </cell>
          <cell r="H131">
            <v>9355396.5999999996</v>
          </cell>
          <cell r="L131">
            <v>81706</v>
          </cell>
          <cell r="M131">
            <v>71247887.689999998</v>
          </cell>
          <cell r="N131">
            <v>6741</v>
          </cell>
          <cell r="O131">
            <v>7573639.2999999998</v>
          </cell>
          <cell r="P131">
            <v>6097</v>
          </cell>
          <cell r="Q131">
            <v>12635178.77</v>
          </cell>
          <cell r="R131">
            <v>398</v>
          </cell>
          <cell r="S131">
            <v>344976.07</v>
          </cell>
          <cell r="T131">
            <v>68868</v>
          </cell>
          <cell r="U131">
            <v>51039069.619999997</v>
          </cell>
          <cell r="X131">
            <v>6284</v>
          </cell>
          <cell r="Y131">
            <v>4588793.8499999996</v>
          </cell>
          <cell r="Z131">
            <v>42733</v>
          </cell>
          <cell r="AA131">
            <v>92881961.099999994</v>
          </cell>
          <cell r="AT131">
            <v>0</v>
          </cell>
          <cell r="AU131">
            <v>0</v>
          </cell>
          <cell r="AV131">
            <v>3267</v>
          </cell>
          <cell r="AW131">
            <v>4028551.55</v>
          </cell>
          <cell r="BD131">
            <v>284</v>
          </cell>
          <cell r="BE131">
            <v>3501088.95</v>
          </cell>
          <cell r="BJ131">
            <v>293</v>
          </cell>
          <cell r="BK131">
            <v>4230932.12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V131">
            <v>1316</v>
          </cell>
          <cell r="BW131">
            <v>23402483.219999999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</row>
        <row r="133">
          <cell r="G133">
            <v>8158</v>
          </cell>
          <cell r="H133">
            <v>25785103.75</v>
          </cell>
          <cell r="I133">
            <v>3</v>
          </cell>
          <cell r="J133">
            <v>162624</v>
          </cell>
          <cell r="L133">
            <v>84271</v>
          </cell>
          <cell r="M133">
            <v>82747239.359999999</v>
          </cell>
          <cell r="N133">
            <v>6706</v>
          </cell>
          <cell r="O133">
            <v>14686520.380000001</v>
          </cell>
          <cell r="P133">
            <v>10600</v>
          </cell>
          <cell r="Q133">
            <v>24943640.050000001</v>
          </cell>
          <cell r="R133">
            <v>2857</v>
          </cell>
          <cell r="S133">
            <v>2578197.58</v>
          </cell>
          <cell r="T133">
            <v>66965</v>
          </cell>
          <cell r="U133">
            <v>43117078.93</v>
          </cell>
          <cell r="X133">
            <v>16677</v>
          </cell>
          <cell r="Y133">
            <v>12488535.73</v>
          </cell>
          <cell r="Z133">
            <v>50612</v>
          </cell>
          <cell r="AA133">
            <v>67655562.040000007</v>
          </cell>
          <cell r="AD133">
            <v>1688</v>
          </cell>
          <cell r="AE133">
            <v>1366048.29</v>
          </cell>
          <cell r="AF133">
            <v>285</v>
          </cell>
          <cell r="AG133">
            <v>412554.6</v>
          </cell>
          <cell r="AJ133">
            <v>884</v>
          </cell>
          <cell r="AK133">
            <v>437568.68</v>
          </cell>
          <cell r="AL133">
            <v>519</v>
          </cell>
          <cell r="AM133">
            <v>515925.01</v>
          </cell>
          <cell r="AT133">
            <v>0</v>
          </cell>
          <cell r="AU133">
            <v>0</v>
          </cell>
          <cell r="AV133">
            <v>4221</v>
          </cell>
          <cell r="AW133">
            <v>5444278.0499999998</v>
          </cell>
          <cell r="BD133">
            <v>130</v>
          </cell>
          <cell r="BE133">
            <v>1374561.49</v>
          </cell>
          <cell r="BJ133">
            <v>1070</v>
          </cell>
          <cell r="BK133">
            <v>11911072.75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V133">
            <v>3207</v>
          </cell>
          <cell r="BW133">
            <v>65105609.329999998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</row>
        <row r="135">
          <cell r="T135">
            <v>0</v>
          </cell>
          <cell r="U135">
            <v>0</v>
          </cell>
          <cell r="AT135">
            <v>0</v>
          </cell>
          <cell r="AU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</row>
        <row r="137">
          <cell r="L137">
            <v>14737</v>
          </cell>
          <cell r="M137">
            <v>5878115.5099999998</v>
          </cell>
          <cell r="N137">
            <v>912</v>
          </cell>
          <cell r="O137">
            <v>1533633.44</v>
          </cell>
          <cell r="P137">
            <v>1216</v>
          </cell>
          <cell r="Q137">
            <v>3222982.58</v>
          </cell>
          <cell r="R137">
            <v>223</v>
          </cell>
          <cell r="S137">
            <v>258027.81</v>
          </cell>
          <cell r="T137">
            <v>12609</v>
          </cell>
          <cell r="U137">
            <v>1121499.49</v>
          </cell>
          <cell r="X137">
            <v>1158</v>
          </cell>
          <cell r="Y137">
            <v>963282.3</v>
          </cell>
          <cell r="Z137">
            <v>8517</v>
          </cell>
          <cell r="AA137">
            <v>4283467.46</v>
          </cell>
          <cell r="AT137">
            <v>0</v>
          </cell>
          <cell r="AU137">
            <v>0</v>
          </cell>
          <cell r="AV137">
            <v>155</v>
          </cell>
          <cell r="AW137">
            <v>187982.31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V137">
            <v>517</v>
          </cell>
          <cell r="BW137">
            <v>20353491.989999998</v>
          </cell>
          <cell r="BX137">
            <v>0</v>
          </cell>
          <cell r="BY137">
            <v>0</v>
          </cell>
          <cell r="BZ137">
            <v>517</v>
          </cell>
          <cell r="CA137">
            <v>20353491.989999998</v>
          </cell>
        </row>
        <row r="139">
          <cell r="T139">
            <v>0</v>
          </cell>
          <cell r="U139">
            <v>0</v>
          </cell>
          <cell r="AT139">
            <v>0</v>
          </cell>
          <cell r="AU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</row>
        <row r="141">
          <cell r="T141">
            <v>0</v>
          </cell>
          <cell r="U141">
            <v>0</v>
          </cell>
          <cell r="AT141">
            <v>0</v>
          </cell>
          <cell r="AU141">
            <v>0</v>
          </cell>
          <cell r="BD141">
            <v>45</v>
          </cell>
          <cell r="BE141">
            <v>4829300.71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</row>
        <row r="142">
          <cell r="T142">
            <v>0</v>
          </cell>
          <cell r="U142">
            <v>0</v>
          </cell>
          <cell r="AT142">
            <v>0</v>
          </cell>
          <cell r="AU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</row>
        <row r="143">
          <cell r="T143">
            <v>0</v>
          </cell>
          <cell r="U143">
            <v>0</v>
          </cell>
          <cell r="AT143">
            <v>0</v>
          </cell>
          <cell r="AU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</row>
        <row r="144">
          <cell r="T144">
            <v>0</v>
          </cell>
          <cell r="U144">
            <v>0</v>
          </cell>
          <cell r="AT144">
            <v>0</v>
          </cell>
          <cell r="AU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</row>
        <row r="145">
          <cell r="T145">
            <v>0</v>
          </cell>
          <cell r="U145">
            <v>0</v>
          </cell>
          <cell r="AT145">
            <v>0</v>
          </cell>
          <cell r="AU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</row>
        <row r="146">
          <cell r="T146">
            <v>0</v>
          </cell>
          <cell r="U146">
            <v>0</v>
          </cell>
          <cell r="AT146">
            <v>0</v>
          </cell>
          <cell r="AU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</row>
        <row r="147">
          <cell r="T147">
            <v>0</v>
          </cell>
          <cell r="U147">
            <v>0</v>
          </cell>
          <cell r="AT147">
            <v>0</v>
          </cell>
          <cell r="AU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V147">
            <v>10</v>
          </cell>
          <cell r="BW147">
            <v>279538.14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</row>
        <row r="149">
          <cell r="T149">
            <v>0</v>
          </cell>
          <cell r="U149">
            <v>0</v>
          </cell>
          <cell r="AT149">
            <v>0</v>
          </cell>
          <cell r="AU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V149">
            <v>50</v>
          </cell>
          <cell r="BW149">
            <v>3081296.46</v>
          </cell>
          <cell r="BX149">
            <v>0</v>
          </cell>
          <cell r="BY149">
            <v>0</v>
          </cell>
          <cell r="BZ149">
            <v>50</v>
          </cell>
          <cell r="CA149">
            <v>3081296.46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08.2023"/>
    </sheetNames>
    <sheetDataSet>
      <sheetData sheetId="0">
        <row r="11">
          <cell r="F11">
            <v>633989021.96000004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267588128.49000001</v>
          </cell>
          <cell r="L11">
            <v>166209</v>
          </cell>
          <cell r="M11">
            <v>82951321.120000005</v>
          </cell>
          <cell r="N11">
            <v>16387</v>
          </cell>
          <cell r="O11">
            <v>19173728.010000002</v>
          </cell>
          <cell r="P11">
            <v>58</v>
          </cell>
          <cell r="Q11">
            <v>301576.01</v>
          </cell>
          <cell r="R11">
            <v>0</v>
          </cell>
          <cell r="S11">
            <v>0</v>
          </cell>
          <cell r="T11">
            <v>149764</v>
          </cell>
          <cell r="U11">
            <v>63476017.100000001</v>
          </cell>
          <cell r="V11">
            <v>140</v>
          </cell>
          <cell r="W11">
            <v>283080</v>
          </cell>
          <cell r="X11">
            <v>22036</v>
          </cell>
          <cell r="Y11">
            <v>16773482.41</v>
          </cell>
          <cell r="Z11">
            <v>55390</v>
          </cell>
          <cell r="AA11">
            <v>159021966.03999999</v>
          </cell>
          <cell r="AB11">
            <v>0</v>
          </cell>
          <cell r="AC11">
            <v>0</v>
          </cell>
          <cell r="AD11">
            <v>9107</v>
          </cell>
          <cell r="AE11">
            <v>8841358.9199999999</v>
          </cell>
          <cell r="AF11">
            <v>321</v>
          </cell>
          <cell r="AG11">
            <v>482020.06</v>
          </cell>
          <cell r="AH11">
            <v>2900</v>
          </cell>
          <cell r="AI11">
            <v>4304134.13</v>
          </cell>
          <cell r="AJ11">
            <v>4697</v>
          </cell>
          <cell r="AK11">
            <v>2855303.79</v>
          </cell>
          <cell r="AL11">
            <v>1133</v>
          </cell>
          <cell r="AM11">
            <v>1090229.18</v>
          </cell>
          <cell r="AN11">
            <v>0</v>
          </cell>
          <cell r="AO11">
            <v>0</v>
          </cell>
          <cell r="AP11">
            <v>56</v>
          </cell>
          <cell r="AQ11">
            <v>109671.76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1231</v>
          </cell>
          <cell r="AY11">
            <v>18873388.66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450</v>
          </cell>
          <cell r="BE11">
            <v>6959576.7699999996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I151"/>
  <sheetViews>
    <sheetView showZeros="0" tabSelected="1" zoomScale="98" zoomScaleNormal="98" workbookViewId="0">
      <pane xSplit="5" ySplit="9" topLeftCell="M146" activePane="bottomRight" state="frozen"/>
      <selection pane="topRight" activeCell="F1" sqref="F1"/>
      <selection pane="bottomLeft" activeCell="A10" sqref="A10"/>
      <selection pane="bottomRight" activeCell="U147" sqref="U147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hidden="1" customWidth="1"/>
    <col min="4" max="5" width="4.28515625" style="14" hidden="1" customWidth="1"/>
    <col min="6" max="6" width="17.7109375" style="6" customWidth="1"/>
    <col min="7" max="7" width="12.4257812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8.42578125" style="9" customWidth="1"/>
    <col min="51" max="51" width="15.7109375" style="8" customWidth="1"/>
    <col min="52" max="52" width="9.7109375" style="10" customWidth="1"/>
    <col min="53" max="53" width="14.140625" style="9" customWidth="1"/>
    <col min="54" max="54" width="9.7109375" style="10" customWidth="1"/>
    <col min="55" max="55" width="14.4257812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84" width="13" style="11" customWidth="1"/>
    <col min="85" max="16384" width="9.140625" style="11"/>
  </cols>
  <sheetData>
    <row r="1" spans="1:139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52" t="s">
        <v>307</v>
      </c>
      <c r="Z1" s="53"/>
      <c r="AA1" s="53"/>
      <c r="AB1" s="53"/>
    </row>
    <row r="2" spans="1:139" ht="18.75" x14ac:dyDescent="0.25">
      <c r="A2" s="54" t="s">
        <v>298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139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139" s="19" customFormat="1" ht="15.75" x14ac:dyDescent="0.25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6" t="s">
        <v>5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</row>
    <row r="5" spans="1:139" s="19" customFormat="1" x14ac:dyDescent="0.25">
      <c r="A5" s="58"/>
      <c r="B5" s="58"/>
      <c r="C5" s="58"/>
      <c r="D5" s="58" t="s">
        <v>3</v>
      </c>
      <c r="E5" s="58" t="s">
        <v>4</v>
      </c>
      <c r="F5" s="60" t="s">
        <v>6</v>
      </c>
      <c r="G5" s="63" t="s">
        <v>7</v>
      </c>
      <c r="H5" s="64"/>
      <c r="I5" s="64"/>
      <c r="J5" s="65"/>
      <c r="K5" s="69" t="s">
        <v>8</v>
      </c>
      <c r="L5" s="70"/>
      <c r="M5" s="70"/>
      <c r="N5" s="71"/>
      <c r="O5" s="70"/>
      <c r="P5" s="71"/>
      <c r="Q5" s="70"/>
      <c r="R5" s="71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  <c r="AE5" s="70"/>
      <c r="AF5" s="71"/>
      <c r="AG5" s="70"/>
      <c r="AH5" s="71"/>
      <c r="AI5" s="70"/>
      <c r="AJ5" s="71"/>
      <c r="AK5" s="70"/>
      <c r="AL5" s="71"/>
      <c r="AM5" s="70"/>
      <c r="AN5" s="71"/>
      <c r="AO5" s="70"/>
      <c r="AP5" s="71"/>
      <c r="AQ5" s="70"/>
      <c r="AR5" s="71"/>
      <c r="AS5" s="70"/>
      <c r="AT5" s="71"/>
      <c r="AU5" s="70"/>
      <c r="AV5" s="70"/>
      <c r="AW5" s="72"/>
      <c r="AX5" s="69" t="s">
        <v>9</v>
      </c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2"/>
      <c r="BP5" s="76" t="s">
        <v>10</v>
      </c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</row>
    <row r="6" spans="1:139" s="19" customFormat="1" ht="15" customHeight="1" x14ac:dyDescent="0.25">
      <c r="A6" s="58"/>
      <c r="B6" s="58"/>
      <c r="C6" s="58"/>
      <c r="D6" s="58" t="s">
        <v>3</v>
      </c>
      <c r="E6" s="58" t="s">
        <v>4</v>
      </c>
      <c r="F6" s="61"/>
      <c r="G6" s="66"/>
      <c r="H6" s="67"/>
      <c r="I6" s="67"/>
      <c r="J6" s="68"/>
      <c r="K6" s="86" t="s">
        <v>11</v>
      </c>
      <c r="L6" s="81" t="s">
        <v>12</v>
      </c>
      <c r="M6" s="82"/>
      <c r="N6" s="94" t="s">
        <v>13</v>
      </c>
      <c r="O6" s="95"/>
      <c r="P6" s="95"/>
      <c r="Q6" s="95"/>
      <c r="R6" s="95"/>
      <c r="S6" s="95"/>
      <c r="T6" s="95"/>
      <c r="U6" s="95"/>
      <c r="V6" s="95"/>
      <c r="W6" s="96"/>
      <c r="X6" s="81" t="s">
        <v>14</v>
      </c>
      <c r="Y6" s="82"/>
      <c r="Z6" s="81" t="s">
        <v>15</v>
      </c>
      <c r="AA6" s="82"/>
      <c r="AB6" s="81" t="s">
        <v>16</v>
      </c>
      <c r="AC6" s="82"/>
      <c r="AD6" s="104" t="s">
        <v>17</v>
      </c>
      <c r="AE6" s="105"/>
      <c r="AF6" s="97" t="s">
        <v>13</v>
      </c>
      <c r="AG6" s="98"/>
      <c r="AH6" s="99"/>
      <c r="AI6" s="98"/>
      <c r="AJ6" s="99"/>
      <c r="AK6" s="98"/>
      <c r="AL6" s="99"/>
      <c r="AM6" s="98"/>
      <c r="AN6" s="99"/>
      <c r="AO6" s="98"/>
      <c r="AP6" s="99"/>
      <c r="AQ6" s="98"/>
      <c r="AR6" s="99"/>
      <c r="AS6" s="98"/>
      <c r="AT6" s="99"/>
      <c r="AU6" s="100"/>
      <c r="AV6" s="79" t="s">
        <v>18</v>
      </c>
      <c r="AW6" s="79"/>
      <c r="AX6" s="77" t="s">
        <v>19</v>
      </c>
      <c r="AY6" s="86" t="s">
        <v>20</v>
      </c>
      <c r="AZ6" s="81" t="s">
        <v>21</v>
      </c>
      <c r="BA6" s="82"/>
      <c r="BB6" s="81" t="s">
        <v>22</v>
      </c>
      <c r="BC6" s="82"/>
      <c r="BD6" s="73" t="s">
        <v>23</v>
      </c>
      <c r="BE6" s="74"/>
      <c r="BF6" s="74"/>
      <c r="BG6" s="74"/>
      <c r="BH6" s="74"/>
      <c r="BI6" s="75"/>
      <c r="BJ6" s="73" t="s">
        <v>24</v>
      </c>
      <c r="BK6" s="74"/>
      <c r="BL6" s="74"/>
      <c r="BM6" s="74"/>
      <c r="BN6" s="74"/>
      <c r="BO6" s="75"/>
      <c r="BP6" s="77" t="s">
        <v>303</v>
      </c>
      <c r="BQ6" s="86" t="s">
        <v>11</v>
      </c>
      <c r="BR6" s="81" t="s">
        <v>25</v>
      </c>
      <c r="BS6" s="82"/>
      <c r="BT6" s="81" t="s">
        <v>26</v>
      </c>
      <c r="BU6" s="82"/>
      <c r="BV6" s="73" t="s">
        <v>27</v>
      </c>
      <c r="BW6" s="74"/>
      <c r="BX6" s="74"/>
      <c r="BY6" s="74"/>
      <c r="BZ6" s="74"/>
      <c r="CA6" s="75"/>
      <c r="CB6" s="73" t="s">
        <v>28</v>
      </c>
      <c r="CC6" s="74"/>
      <c r="CD6" s="74"/>
      <c r="CE6" s="75"/>
    </row>
    <row r="7" spans="1:139" s="19" customFormat="1" ht="66" customHeight="1" x14ac:dyDescent="0.25">
      <c r="A7" s="58"/>
      <c r="B7" s="58"/>
      <c r="C7" s="58"/>
      <c r="D7" s="58"/>
      <c r="E7" s="58"/>
      <c r="F7" s="61"/>
      <c r="G7" s="77" t="s">
        <v>29</v>
      </c>
      <c r="H7" s="60" t="s">
        <v>20</v>
      </c>
      <c r="I7" s="73" t="s">
        <v>30</v>
      </c>
      <c r="J7" s="75"/>
      <c r="K7" s="87"/>
      <c r="L7" s="83"/>
      <c r="M7" s="84"/>
      <c r="N7" s="91" t="s">
        <v>31</v>
      </c>
      <c r="O7" s="92"/>
      <c r="P7" s="93" t="s">
        <v>32</v>
      </c>
      <c r="Q7" s="79"/>
      <c r="R7" s="93" t="s">
        <v>302</v>
      </c>
      <c r="S7" s="79"/>
      <c r="T7" s="79" t="s">
        <v>33</v>
      </c>
      <c r="U7" s="79"/>
      <c r="V7" s="93" t="s">
        <v>34</v>
      </c>
      <c r="W7" s="93"/>
      <c r="X7" s="83"/>
      <c r="Y7" s="84"/>
      <c r="Z7" s="83"/>
      <c r="AA7" s="84"/>
      <c r="AB7" s="83"/>
      <c r="AC7" s="84"/>
      <c r="AD7" s="106"/>
      <c r="AE7" s="107"/>
      <c r="AF7" s="101" t="s">
        <v>35</v>
      </c>
      <c r="AG7" s="90"/>
      <c r="AH7" s="101" t="s">
        <v>36</v>
      </c>
      <c r="AI7" s="90"/>
      <c r="AJ7" s="101" t="s">
        <v>37</v>
      </c>
      <c r="AK7" s="90"/>
      <c r="AL7" s="101" t="s">
        <v>38</v>
      </c>
      <c r="AM7" s="90"/>
      <c r="AN7" s="101" t="s">
        <v>39</v>
      </c>
      <c r="AO7" s="90"/>
      <c r="AP7" s="102" t="s">
        <v>40</v>
      </c>
      <c r="AQ7" s="103"/>
      <c r="AR7" s="101" t="s">
        <v>41</v>
      </c>
      <c r="AS7" s="90"/>
      <c r="AT7" s="101" t="s">
        <v>42</v>
      </c>
      <c r="AU7" s="90"/>
      <c r="AV7" s="79"/>
      <c r="AW7" s="79"/>
      <c r="AX7" s="85"/>
      <c r="AY7" s="87"/>
      <c r="AZ7" s="83"/>
      <c r="BA7" s="84"/>
      <c r="BB7" s="83"/>
      <c r="BC7" s="84"/>
      <c r="BD7" s="108" t="s">
        <v>19</v>
      </c>
      <c r="BE7" s="77" t="s">
        <v>20</v>
      </c>
      <c r="BF7" s="79" t="s">
        <v>21</v>
      </c>
      <c r="BG7" s="80"/>
      <c r="BH7" s="79" t="s">
        <v>22</v>
      </c>
      <c r="BI7" s="80"/>
      <c r="BJ7" s="77" t="s">
        <v>19</v>
      </c>
      <c r="BK7" s="77" t="s">
        <v>20</v>
      </c>
      <c r="BL7" s="79" t="s">
        <v>21</v>
      </c>
      <c r="BM7" s="80"/>
      <c r="BN7" s="79" t="s">
        <v>22</v>
      </c>
      <c r="BO7" s="80"/>
      <c r="BP7" s="85"/>
      <c r="BQ7" s="87"/>
      <c r="BR7" s="83"/>
      <c r="BS7" s="84"/>
      <c r="BT7" s="83"/>
      <c r="BU7" s="84"/>
      <c r="BV7" s="89" t="s">
        <v>43</v>
      </c>
      <c r="BW7" s="90"/>
      <c r="BX7" s="73" t="s">
        <v>44</v>
      </c>
      <c r="BY7" s="75"/>
      <c r="BZ7" s="73" t="s">
        <v>22</v>
      </c>
      <c r="CA7" s="75"/>
      <c r="CB7" s="89" t="s">
        <v>43</v>
      </c>
      <c r="CC7" s="90"/>
      <c r="CD7" s="73" t="s">
        <v>21</v>
      </c>
      <c r="CE7" s="75"/>
    </row>
    <row r="8" spans="1:139" s="39" customFormat="1" ht="48" x14ac:dyDescent="0.2">
      <c r="A8" s="59"/>
      <c r="B8" s="59"/>
      <c r="C8" s="59"/>
      <c r="D8" s="59"/>
      <c r="E8" s="59"/>
      <c r="F8" s="62"/>
      <c r="G8" s="78"/>
      <c r="H8" s="62"/>
      <c r="I8" s="36" t="s">
        <v>29</v>
      </c>
      <c r="J8" s="38" t="s">
        <v>20</v>
      </c>
      <c r="K8" s="88"/>
      <c r="L8" s="36" t="s">
        <v>45</v>
      </c>
      <c r="M8" s="37" t="s">
        <v>20</v>
      </c>
      <c r="N8" s="36" t="s">
        <v>45</v>
      </c>
      <c r="O8" s="37" t="s">
        <v>20</v>
      </c>
      <c r="P8" s="36" t="s">
        <v>45</v>
      </c>
      <c r="Q8" s="37" t="s">
        <v>20</v>
      </c>
      <c r="R8" s="36" t="s">
        <v>45</v>
      </c>
      <c r="S8" s="37" t="s">
        <v>20</v>
      </c>
      <c r="T8" s="36" t="s">
        <v>45</v>
      </c>
      <c r="U8" s="37" t="s">
        <v>20</v>
      </c>
      <c r="V8" s="36" t="s">
        <v>45</v>
      </c>
      <c r="W8" s="37" t="s">
        <v>20</v>
      </c>
      <c r="X8" s="37" t="s">
        <v>45</v>
      </c>
      <c r="Y8" s="37" t="s">
        <v>20</v>
      </c>
      <c r="Z8" s="37" t="s">
        <v>46</v>
      </c>
      <c r="AA8" s="37" t="s">
        <v>20</v>
      </c>
      <c r="AB8" s="37" t="s">
        <v>47</v>
      </c>
      <c r="AC8" s="37" t="s">
        <v>20</v>
      </c>
      <c r="AD8" s="36" t="s">
        <v>48</v>
      </c>
      <c r="AE8" s="37" t="s">
        <v>20</v>
      </c>
      <c r="AF8" s="36" t="s">
        <v>48</v>
      </c>
      <c r="AG8" s="37" t="s">
        <v>20</v>
      </c>
      <c r="AH8" s="36" t="s">
        <v>48</v>
      </c>
      <c r="AI8" s="37" t="s">
        <v>20</v>
      </c>
      <c r="AJ8" s="36" t="s">
        <v>48</v>
      </c>
      <c r="AK8" s="37" t="s">
        <v>20</v>
      </c>
      <c r="AL8" s="36" t="s">
        <v>48</v>
      </c>
      <c r="AM8" s="37" t="s">
        <v>20</v>
      </c>
      <c r="AN8" s="36" t="s">
        <v>48</v>
      </c>
      <c r="AO8" s="37" t="s">
        <v>20</v>
      </c>
      <c r="AP8" s="36" t="s">
        <v>48</v>
      </c>
      <c r="AQ8" s="37" t="s">
        <v>20</v>
      </c>
      <c r="AR8" s="36" t="s">
        <v>48</v>
      </c>
      <c r="AS8" s="37" t="s">
        <v>20</v>
      </c>
      <c r="AT8" s="36" t="s">
        <v>48</v>
      </c>
      <c r="AU8" s="37" t="s">
        <v>20</v>
      </c>
      <c r="AV8" s="36" t="s">
        <v>47</v>
      </c>
      <c r="AW8" s="37" t="s">
        <v>20</v>
      </c>
      <c r="AX8" s="78"/>
      <c r="AY8" s="88"/>
      <c r="AZ8" s="36" t="s">
        <v>19</v>
      </c>
      <c r="BA8" s="37" t="s">
        <v>20</v>
      </c>
      <c r="BB8" s="36" t="s">
        <v>19</v>
      </c>
      <c r="BC8" s="37" t="s">
        <v>20</v>
      </c>
      <c r="BD8" s="109"/>
      <c r="BE8" s="78"/>
      <c r="BF8" s="36" t="s">
        <v>19</v>
      </c>
      <c r="BG8" s="37" t="s">
        <v>20</v>
      </c>
      <c r="BH8" s="36" t="s">
        <v>19</v>
      </c>
      <c r="BI8" s="37" t="s">
        <v>20</v>
      </c>
      <c r="BJ8" s="78"/>
      <c r="BK8" s="78"/>
      <c r="BL8" s="37" t="s">
        <v>19</v>
      </c>
      <c r="BM8" s="37" t="s">
        <v>20</v>
      </c>
      <c r="BN8" s="37" t="s">
        <v>19</v>
      </c>
      <c r="BO8" s="37" t="s">
        <v>20</v>
      </c>
      <c r="BP8" s="78"/>
      <c r="BQ8" s="88"/>
      <c r="BR8" s="36" t="s">
        <v>304</v>
      </c>
      <c r="BS8" s="37" t="s">
        <v>20</v>
      </c>
      <c r="BT8" s="36" t="s">
        <v>304</v>
      </c>
      <c r="BU8" s="37" t="s">
        <v>20</v>
      </c>
      <c r="BV8" s="36" t="s">
        <v>304</v>
      </c>
      <c r="BW8" s="37" t="s">
        <v>20</v>
      </c>
      <c r="BX8" s="36" t="s">
        <v>304</v>
      </c>
      <c r="BY8" s="37" t="s">
        <v>20</v>
      </c>
      <c r="BZ8" s="36" t="s">
        <v>304</v>
      </c>
      <c r="CA8" s="37" t="s">
        <v>20</v>
      </c>
      <c r="CB8" s="36" t="s">
        <v>304</v>
      </c>
      <c r="CC8" s="37" t="s">
        <v>20</v>
      </c>
      <c r="CD8" s="36" t="s">
        <v>304</v>
      </c>
      <c r="CE8" s="37" t="s">
        <v>20</v>
      </c>
    </row>
    <row r="9" spans="1:139" s="44" customFormat="1" ht="10.5" x14ac:dyDescent="0.25">
      <c r="A9" s="40" t="s">
        <v>49</v>
      </c>
      <c r="B9" s="40" t="s">
        <v>50</v>
      </c>
      <c r="C9" s="41" t="s">
        <v>51</v>
      </c>
      <c r="D9" s="41" t="s">
        <v>52</v>
      </c>
      <c r="E9" s="41" t="s">
        <v>53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CE9" si="1">BS9+1</f>
        <v>67</v>
      </c>
      <c r="BU9" s="42">
        <f t="shared" si="1"/>
        <v>68</v>
      </c>
      <c r="BV9" s="42">
        <f t="shared" si="1"/>
        <v>69</v>
      </c>
      <c r="BW9" s="42">
        <f t="shared" si="1"/>
        <v>70</v>
      </c>
      <c r="BX9" s="42">
        <f t="shared" si="1"/>
        <v>71</v>
      </c>
      <c r="BY9" s="42">
        <f t="shared" si="1"/>
        <v>72</v>
      </c>
      <c r="BZ9" s="42">
        <f t="shared" si="1"/>
        <v>73</v>
      </c>
      <c r="CA9" s="42">
        <f t="shared" si="1"/>
        <v>74</v>
      </c>
      <c r="CB9" s="42">
        <f t="shared" si="1"/>
        <v>75</v>
      </c>
      <c r="CC9" s="42">
        <f t="shared" si="1"/>
        <v>76</v>
      </c>
      <c r="CD9" s="42">
        <f t="shared" si="1"/>
        <v>77</v>
      </c>
      <c r="CE9" s="42">
        <f t="shared" si="1"/>
        <v>78</v>
      </c>
    </row>
    <row r="10" spans="1:139" s="19" customFormat="1" ht="30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139" s="19" customFormat="1" ht="30" customHeight="1" x14ac:dyDescent="0.25">
      <c r="A11" s="15">
        <v>1</v>
      </c>
      <c r="B11" s="48" t="s">
        <v>55</v>
      </c>
      <c r="C11" s="15" t="s">
        <v>56</v>
      </c>
      <c r="D11" s="26"/>
      <c r="E11" s="26" t="s">
        <v>57</v>
      </c>
      <c r="F11" s="27">
        <f>H11+K11+AY11+BQ11</f>
        <v>663399324.22000003</v>
      </c>
      <c r="G11" s="20">
        <f>'[2]20.11.23 ВО'!G10</f>
        <v>0</v>
      </c>
      <c r="H11" s="21">
        <f>'[2]20.11.23 ВО'!H10</f>
        <v>0</v>
      </c>
      <c r="I11" s="47">
        <f>'[2]20.11.23 ВО'!I10</f>
        <v>0</v>
      </c>
      <c r="J11" s="21">
        <f>'[2]20.11.23 ВО'!J10</f>
        <v>0</v>
      </c>
      <c r="K11" s="27">
        <f>M11+Y11+AA11+AE11+AW11</f>
        <v>285820405.29000002</v>
      </c>
      <c r="L11" s="47">
        <f>'[2]20.11.23 ВО'!L10</f>
        <v>166209</v>
      </c>
      <c r="M11" s="21">
        <f>'[2]20.11.23 ВО'!M10</f>
        <v>94968475.159999996</v>
      </c>
      <c r="N11" s="47">
        <f>'[2]20.11.23 ВО'!N10</f>
        <v>12499</v>
      </c>
      <c r="O11" s="21">
        <f>'[2]20.11.23 ВО'!O10</f>
        <v>29031108.5</v>
      </c>
      <c r="P11" s="47">
        <f>'[2]20.11.23 ВО'!P10</f>
        <v>61</v>
      </c>
      <c r="Q11" s="21">
        <f>'[2]20.11.23 ВО'!Q10</f>
        <v>477864.29</v>
      </c>
      <c r="R11" s="47">
        <f>'[2]20.11.23 ВО'!R10</f>
        <v>0</v>
      </c>
      <c r="S11" s="21">
        <f>'[2]20.11.23 ВО'!S10</f>
        <v>0</v>
      </c>
      <c r="T11" s="47">
        <f>'[2]20.11.23 ВО'!T10</f>
        <v>153649</v>
      </c>
      <c r="U11" s="21">
        <f>'[2]20.11.23 ВО'!U10</f>
        <v>65459502.369999997</v>
      </c>
      <c r="V11" s="47">
        <f>'[2]20.11.23 ВО'!V10</f>
        <v>0</v>
      </c>
      <c r="W11" s="21">
        <f>'[2]20.11.23 ВО'!W10</f>
        <v>0</v>
      </c>
      <c r="X11" s="47">
        <f>'[2]20.11.23 ВО'!X10</f>
        <v>22036</v>
      </c>
      <c r="Y11" s="21">
        <f>'[2]20.11.23 ВО'!Y10</f>
        <v>16773482.41</v>
      </c>
      <c r="Z11" s="47">
        <f>'[2]20.11.23 ВО'!Z10</f>
        <v>55390</v>
      </c>
      <c r="AA11" s="49">
        <f>'[2]20.11.23 ВО'!AA10+452264.8</f>
        <v>165237088.80000001</v>
      </c>
      <c r="AB11" s="47">
        <f>'[2]20.11.23 ВО'!AB10</f>
        <v>0</v>
      </c>
      <c r="AC11" s="21">
        <f>'[2]20.11.23 ВО'!AC10</f>
        <v>0</v>
      </c>
      <c r="AD11" s="47">
        <f>'[2]20.11.23 ВО'!AD10</f>
        <v>9107</v>
      </c>
      <c r="AE11" s="21">
        <f>'[2]20.11.23 ВО'!AE10</f>
        <v>8841358.9199999999</v>
      </c>
      <c r="AF11" s="47">
        <f>'[2]20.11.23 ВО'!AF10</f>
        <v>321</v>
      </c>
      <c r="AG11" s="21">
        <f>'[2]20.11.23 ВО'!AG10</f>
        <v>482020.06</v>
      </c>
      <c r="AH11" s="47">
        <f>'[2]20.11.23 ВО'!AH10</f>
        <v>2900</v>
      </c>
      <c r="AI11" s="21">
        <f>'[2]20.11.23 ВО'!AI10</f>
        <v>4304134.13</v>
      </c>
      <c r="AJ11" s="47">
        <f>'[2]20.11.23 ВО'!AJ10</f>
        <v>4697</v>
      </c>
      <c r="AK11" s="21">
        <f>'[2]20.11.23 ВО'!AK10</f>
        <v>2855303.79</v>
      </c>
      <c r="AL11" s="47">
        <f>'[2]20.11.23 ВО'!AL10</f>
        <v>1133</v>
      </c>
      <c r="AM11" s="21">
        <f>'[2]20.11.23 ВО'!AM10</f>
        <v>1090229.18</v>
      </c>
      <c r="AN11" s="47">
        <f>'[2]20.11.23 ВО'!AN10</f>
        <v>0</v>
      </c>
      <c r="AO11" s="21">
        <f>'[2]20.11.23 ВО'!AO10</f>
        <v>0</v>
      </c>
      <c r="AP11" s="47">
        <f>'[2]20.11.23 ВО'!AP10</f>
        <v>56</v>
      </c>
      <c r="AQ11" s="21">
        <f>'[2]20.11.23 ВО'!AQ10</f>
        <v>109671.76</v>
      </c>
      <c r="AR11" s="47">
        <f>'[2]20.11.23 ВО'!AR10</f>
        <v>0</v>
      </c>
      <c r="AS11" s="21">
        <f>'[2]20.11.23 ВО'!AS10</f>
        <v>0</v>
      </c>
      <c r="AT11" s="47">
        <f>'[2]20.11.23 ВО'!AT10</f>
        <v>0</v>
      </c>
      <c r="AU11" s="21">
        <f>'[2]20.11.23 ВО'!AU10</f>
        <v>0</v>
      </c>
      <c r="AV11" s="47">
        <f>'[2]20.11.23 ВО'!AV10</f>
        <v>0</v>
      </c>
      <c r="AW11" s="21">
        <f>'[2]20.11.23 ВО'!AW10</f>
        <v>0</v>
      </c>
      <c r="AX11" s="20">
        <f>BD11+BJ11</f>
        <v>1269</v>
      </c>
      <c r="AY11" s="27">
        <f>BE11+BK11</f>
        <v>18875049.789999999</v>
      </c>
      <c r="AZ11" s="45">
        <f t="shared" ref="AZ11:BC11" si="2">BF11+BL11</f>
        <v>0</v>
      </c>
      <c r="BA11" s="27">
        <f t="shared" si="2"/>
        <v>0</v>
      </c>
      <c r="BB11" s="45">
        <f t="shared" si="2"/>
        <v>0</v>
      </c>
      <c r="BC11" s="27">
        <f t="shared" si="2"/>
        <v>0</v>
      </c>
      <c r="BD11" s="47">
        <f>'[2]20.11.23 ВО'!BD10</f>
        <v>396</v>
      </c>
      <c r="BE11" s="21">
        <f>'[2]20.11.23 ВО'!BE10</f>
        <v>5702206.6799999997</v>
      </c>
      <c r="BF11" s="47">
        <f>'[2]20.11.23 ВО'!BF10</f>
        <v>0</v>
      </c>
      <c r="BG11" s="21">
        <f>'[2]20.11.23 ВО'!BG10</f>
        <v>0</v>
      </c>
      <c r="BH11" s="47">
        <f>'[2]20.11.23 ВО'!BH10</f>
        <v>0</v>
      </c>
      <c r="BI11" s="21">
        <f>'[2]20.11.23 ВО'!BI10</f>
        <v>0</v>
      </c>
      <c r="BJ11" s="47">
        <f>'[2]20.11.23 ВО'!BJ10</f>
        <v>873</v>
      </c>
      <c r="BK11" s="21">
        <f>'[2]20.11.23 ВО'!BK10</f>
        <v>13172843.109999999</v>
      </c>
      <c r="BL11" s="47">
        <f>'[2]20.11.23 ВО'!BL10</f>
        <v>0</v>
      </c>
      <c r="BM11" s="21">
        <f>'[2]20.11.23 ВО'!BM10</f>
        <v>0</v>
      </c>
      <c r="BN11" s="47">
        <f>'[2]20.11.23 ВО'!BN10</f>
        <v>0</v>
      </c>
      <c r="BO11" s="21">
        <f>'[2]20.11.23 ВО'!BO10</f>
        <v>0</v>
      </c>
      <c r="BP11" s="20">
        <f>BV11+CB11</f>
        <v>9620</v>
      </c>
      <c r="BQ11" s="27">
        <f>BW11+CC11</f>
        <v>358703869.13999999</v>
      </c>
      <c r="BR11" s="20">
        <f>BX11+CD11</f>
        <v>123</v>
      </c>
      <c r="BS11" s="21">
        <f>BY11+CE11</f>
        <v>20139721.879999999</v>
      </c>
      <c r="BT11" s="20">
        <f>BZ11</f>
        <v>0</v>
      </c>
      <c r="BU11" s="21">
        <f>CA11</f>
        <v>0</v>
      </c>
      <c r="BV11" s="47">
        <f>'[2]20.11.23 ВО'!BV10</f>
        <v>9496</v>
      </c>
      <c r="BW11" s="50">
        <f>'[2]20.11.23 ВО'!BW10</f>
        <v>324332740.13999999</v>
      </c>
      <c r="BX11" s="47">
        <f>'[2]20.11.23 ВО'!BX10</f>
        <v>123</v>
      </c>
      <c r="BY11" s="21">
        <f>'[2]20.11.23 ВО'!BY10</f>
        <v>20139721.879999999</v>
      </c>
      <c r="BZ11" s="47">
        <f>'[2]20.11.23 ВО'!BZ10</f>
        <v>0</v>
      </c>
      <c r="CA11" s="21">
        <f>'[2]20.11.23 ВО'!CA10</f>
        <v>0</v>
      </c>
      <c r="CB11" s="47">
        <f>'[2]20.11.23 ВО'!CB10</f>
        <v>124</v>
      </c>
      <c r="CC11" s="21">
        <f>'[2]20.11.23 ВО'!CC10</f>
        <v>34371129</v>
      </c>
      <c r="CD11" s="47">
        <f>'[2]20.11.23 ВО'!CD10</f>
        <v>0</v>
      </c>
      <c r="CE11" s="21">
        <f>'[2]20.11.23 ВО'!CE10</f>
        <v>0</v>
      </c>
      <c r="CF11" s="46">
        <f>F11-'[3]25.08.2023'!F11</f>
        <v>29410302.260000002</v>
      </c>
      <c r="CG11" s="46">
        <f>G11-'[3]25.08.2023'!G11</f>
        <v>0</v>
      </c>
      <c r="CH11" s="46">
        <f>H11-'[3]25.08.2023'!H11</f>
        <v>0</v>
      </c>
      <c r="CI11" s="46">
        <f>I11-'[3]25.08.2023'!I11</f>
        <v>0</v>
      </c>
      <c r="CJ11" s="46">
        <f>J11-'[3]25.08.2023'!J11</f>
        <v>0</v>
      </c>
      <c r="CK11" s="46">
        <f>K11-'[3]25.08.2023'!K11</f>
        <v>18232276.800000001</v>
      </c>
      <c r="CL11" s="46">
        <f>L11-'[3]25.08.2023'!L11</f>
        <v>0</v>
      </c>
      <c r="CM11" s="46">
        <f>M11-'[3]25.08.2023'!M11</f>
        <v>12017154.039999999</v>
      </c>
      <c r="CN11" s="46">
        <f>N11-'[3]25.08.2023'!N11</f>
        <v>-3888</v>
      </c>
      <c r="CO11" s="46">
        <f>O11-'[3]25.08.2023'!O11</f>
        <v>9857380.4900000002</v>
      </c>
      <c r="CP11" s="46">
        <f>P11-'[3]25.08.2023'!P11</f>
        <v>3</v>
      </c>
      <c r="CQ11" s="46">
        <f>Q11-'[3]25.08.2023'!Q11</f>
        <v>176288.28</v>
      </c>
      <c r="CR11" s="46">
        <f>R11-'[3]25.08.2023'!R11</f>
        <v>0</v>
      </c>
      <c r="CS11" s="46">
        <f>S11-'[3]25.08.2023'!S11</f>
        <v>0</v>
      </c>
      <c r="CT11" s="46">
        <f>T11-'[3]25.08.2023'!T11</f>
        <v>3885</v>
      </c>
      <c r="CU11" s="46">
        <f>U11-'[3]25.08.2023'!U11</f>
        <v>1983485.27</v>
      </c>
      <c r="CV11" s="46">
        <f>V11-'[3]25.08.2023'!V11</f>
        <v>-140</v>
      </c>
      <c r="CW11" s="46">
        <f>W11-'[3]25.08.2023'!W11</f>
        <v>-283080</v>
      </c>
      <c r="CX11" s="46">
        <f>X11-'[3]25.08.2023'!X11</f>
        <v>0</v>
      </c>
      <c r="CY11" s="46">
        <f>Y11-'[3]25.08.2023'!Y11</f>
        <v>0</v>
      </c>
      <c r="CZ11" s="46">
        <f>Z11-'[3]25.08.2023'!Z11</f>
        <v>0</v>
      </c>
      <c r="DA11" s="46">
        <f>AA11-'[3]25.08.2023'!AA11</f>
        <v>6215122.7599999998</v>
      </c>
      <c r="DB11" s="46">
        <f>AB11-'[3]25.08.2023'!AB11</f>
        <v>0</v>
      </c>
      <c r="DC11" s="46">
        <f>AC11-'[3]25.08.2023'!AC11</f>
        <v>0</v>
      </c>
      <c r="DD11" s="46">
        <f>AD11-'[3]25.08.2023'!AD11</f>
        <v>0</v>
      </c>
      <c r="DE11" s="46">
        <f>AE11-'[3]25.08.2023'!AE11</f>
        <v>0</v>
      </c>
      <c r="DF11" s="46">
        <f>AF11-'[3]25.08.2023'!AF11</f>
        <v>0</v>
      </c>
      <c r="DG11" s="46">
        <f>AG11-'[3]25.08.2023'!AG11</f>
        <v>0</v>
      </c>
      <c r="DH11" s="46">
        <f>AH11-'[3]25.08.2023'!AH11</f>
        <v>0</v>
      </c>
      <c r="DI11" s="46">
        <f>AI11-'[3]25.08.2023'!AI11</f>
        <v>0</v>
      </c>
      <c r="DJ11" s="46">
        <f>AJ11-'[3]25.08.2023'!AJ11</f>
        <v>0</v>
      </c>
      <c r="DK11" s="46">
        <f>AK11-'[3]25.08.2023'!AK11</f>
        <v>0</v>
      </c>
      <c r="DL11" s="46">
        <f>AL11-'[3]25.08.2023'!AL11</f>
        <v>0</v>
      </c>
      <c r="DM11" s="46">
        <f>AM11-'[3]25.08.2023'!AM11</f>
        <v>0</v>
      </c>
      <c r="DN11" s="46">
        <f>AN11-'[3]25.08.2023'!AN11</f>
        <v>0</v>
      </c>
      <c r="DO11" s="46">
        <f>AO11-'[3]25.08.2023'!AO11</f>
        <v>0</v>
      </c>
      <c r="DP11" s="46">
        <f>AP11-'[3]25.08.2023'!AP11</f>
        <v>0</v>
      </c>
      <c r="DQ11" s="46">
        <f>AQ11-'[3]25.08.2023'!AQ11</f>
        <v>0</v>
      </c>
      <c r="DR11" s="46">
        <f>AR11-'[3]25.08.2023'!AR11</f>
        <v>0</v>
      </c>
      <c r="DS11" s="46">
        <f>AS11-'[3]25.08.2023'!AS11</f>
        <v>0</v>
      </c>
      <c r="DT11" s="46">
        <f>AT11-'[3]25.08.2023'!AT11</f>
        <v>0</v>
      </c>
      <c r="DU11" s="46">
        <f>AU11-'[3]25.08.2023'!AU11</f>
        <v>0</v>
      </c>
      <c r="DV11" s="46">
        <f>AV11-'[3]25.08.2023'!AV11</f>
        <v>0</v>
      </c>
      <c r="DW11" s="46">
        <f>AW11-'[3]25.08.2023'!AW11</f>
        <v>0</v>
      </c>
      <c r="DX11" s="46">
        <f>AX11-'[3]25.08.2023'!AX11</f>
        <v>38</v>
      </c>
      <c r="DY11" s="46">
        <f>AY11-'[3]25.08.2023'!AY11</f>
        <v>1661.13</v>
      </c>
      <c r="DZ11" s="46">
        <f>AZ11-'[3]25.08.2023'!AZ11</f>
        <v>0</v>
      </c>
      <c r="EA11" s="46">
        <f>BA11-'[3]25.08.2023'!BA11</f>
        <v>0</v>
      </c>
      <c r="EB11" s="46">
        <f>BB11-'[3]25.08.2023'!BB11</f>
        <v>0</v>
      </c>
      <c r="EC11" s="46">
        <f>BC11-'[3]25.08.2023'!BC11</f>
        <v>0</v>
      </c>
      <c r="ED11" s="46">
        <f>BD11-'[3]25.08.2023'!BD11</f>
        <v>-54</v>
      </c>
      <c r="EE11" s="46">
        <f>BE11-'[3]25.08.2023'!BE11</f>
        <v>-1257370.0900000001</v>
      </c>
      <c r="EF11" s="46">
        <f>BF11-'[3]25.08.2023'!BF11</f>
        <v>0</v>
      </c>
      <c r="EG11" s="46">
        <f>BG11-'[3]25.08.2023'!BG11</f>
        <v>0</v>
      </c>
      <c r="EH11" s="46">
        <f>BH11-'[3]25.08.2023'!BH11</f>
        <v>0</v>
      </c>
      <c r="EI11" s="46">
        <f>BI11-'[3]25.08.2023'!BI11</f>
        <v>0</v>
      </c>
    </row>
    <row r="12" spans="1:139" s="19" customFormat="1" ht="30" customHeight="1" x14ac:dyDescent="0.25">
      <c r="A12" s="15">
        <v>2</v>
      </c>
      <c r="B12" s="17" t="s">
        <v>58</v>
      </c>
      <c r="C12" s="15" t="s">
        <v>59</v>
      </c>
      <c r="D12" s="26"/>
      <c r="E12" s="26" t="s">
        <v>57</v>
      </c>
      <c r="F12" s="27">
        <f t="shared" ref="F12:F20" si="3">H12+K12+AY12+BQ12</f>
        <v>133133389.7</v>
      </c>
      <c r="G12" s="47">
        <f>'[2]20.11.23 ВО'!G11</f>
        <v>0</v>
      </c>
      <c r="H12" s="21">
        <f>'[2]20.11.23 ВО'!H11</f>
        <v>0</v>
      </c>
      <c r="I12" s="47">
        <f>'[2]20.11.23 ВО'!I11</f>
        <v>0</v>
      </c>
      <c r="J12" s="21">
        <f>'[2]20.11.23 ВО'!J11</f>
        <v>0</v>
      </c>
      <c r="K12" s="27">
        <f t="shared" ref="K12:K20" si="4">M12+Y12+AA12+AE12+AW12</f>
        <v>54612785.350000001</v>
      </c>
      <c r="L12" s="47">
        <f>'[2]20.11.23 ВО'!L11</f>
        <v>45675</v>
      </c>
      <c r="M12" s="21">
        <f>'[2]20.11.23 ВО'!M11</f>
        <v>4611351.88</v>
      </c>
      <c r="N12" s="47">
        <f>'[2]20.11.23 ВО'!N11</f>
        <v>0</v>
      </c>
      <c r="O12" s="21">
        <f>'[2]20.11.23 ВО'!O11</f>
        <v>0</v>
      </c>
      <c r="P12" s="47">
        <f>'[2]20.11.23 ВО'!P11</f>
        <v>0</v>
      </c>
      <c r="Q12" s="21">
        <f>'[2]20.11.23 ВО'!Q11</f>
        <v>0</v>
      </c>
      <c r="R12" s="47">
        <f>'[2]20.11.23 ВО'!R11</f>
        <v>0</v>
      </c>
      <c r="S12" s="21">
        <f>'[2]20.11.23 ВО'!S11</f>
        <v>0</v>
      </c>
      <c r="T12" s="47">
        <f>'[2]20.11.23 ВО'!T11</f>
        <v>45675</v>
      </c>
      <c r="U12" s="21">
        <f>'[2]20.11.23 ВО'!U11</f>
        <v>4611351.88</v>
      </c>
      <c r="V12" s="47">
        <f>'[2]20.11.23 ВО'!V11</f>
        <v>0</v>
      </c>
      <c r="W12" s="21">
        <f>'[2]20.11.23 ВО'!W11</f>
        <v>0</v>
      </c>
      <c r="X12" s="47">
        <f>'[2]20.11.23 ВО'!X11</f>
        <v>0</v>
      </c>
      <c r="Y12" s="21">
        <f>'[2]20.11.23 ВО'!Y11</f>
        <v>0</v>
      </c>
      <c r="Z12" s="47">
        <f>'[2]20.11.23 ВО'!Z11</f>
        <v>22602</v>
      </c>
      <c r="AA12" s="21">
        <f>'[2]20.11.23 ВО'!AA11</f>
        <v>26068010.120000001</v>
      </c>
      <c r="AB12" s="47">
        <f>'[2]20.11.23 ВО'!AB11</f>
        <v>0</v>
      </c>
      <c r="AC12" s="21">
        <f>'[2]20.11.23 ВО'!AC11</f>
        <v>0</v>
      </c>
      <c r="AD12" s="47">
        <f>'[2]20.11.23 ВО'!AD11</f>
        <v>60805</v>
      </c>
      <c r="AE12" s="21">
        <f>'[2]20.11.23 ВО'!AE11</f>
        <v>23933423.350000001</v>
      </c>
      <c r="AF12" s="47">
        <f>'[2]20.11.23 ВО'!AF11</f>
        <v>0</v>
      </c>
      <c r="AG12" s="21">
        <f>'[2]20.11.23 ВО'!AG11</f>
        <v>0</v>
      </c>
      <c r="AH12" s="47">
        <f>'[2]20.11.23 ВО'!AH11</f>
        <v>0</v>
      </c>
      <c r="AI12" s="21">
        <f>'[2]20.11.23 ВО'!AI11</f>
        <v>0</v>
      </c>
      <c r="AJ12" s="47">
        <f>'[2]20.11.23 ВО'!AJ11</f>
        <v>0</v>
      </c>
      <c r="AK12" s="21">
        <f>'[2]20.11.23 ВО'!AK11</f>
        <v>0</v>
      </c>
      <c r="AL12" s="47">
        <f>'[2]20.11.23 ВО'!AL11</f>
        <v>0</v>
      </c>
      <c r="AM12" s="21">
        <f>'[2]20.11.23 ВО'!AM11</f>
        <v>0</v>
      </c>
      <c r="AN12" s="47">
        <f>'[2]20.11.23 ВО'!AN11</f>
        <v>0</v>
      </c>
      <c r="AO12" s="21">
        <f>'[2]20.11.23 ВО'!AO11</f>
        <v>0</v>
      </c>
      <c r="AP12" s="47">
        <f>'[2]20.11.23 ВО'!AP11</f>
        <v>0</v>
      </c>
      <c r="AQ12" s="21">
        <f>'[2]20.11.23 ВО'!AQ11</f>
        <v>0</v>
      </c>
      <c r="AR12" s="47">
        <f>'[2]20.11.23 ВО'!AR11</f>
        <v>52227</v>
      </c>
      <c r="AS12" s="21">
        <f>'[2]20.11.23 ВО'!AS11</f>
        <v>20869909.199999999</v>
      </c>
      <c r="AT12" s="47">
        <f>'[2]20.11.23 ВО'!AT11</f>
        <v>8578</v>
      </c>
      <c r="AU12" s="21">
        <f>'[2]20.11.23 ВО'!AU11</f>
        <v>3063514.15</v>
      </c>
      <c r="AV12" s="47">
        <f>'[2]20.11.23 ВО'!AV11</f>
        <v>0</v>
      </c>
      <c r="AW12" s="21">
        <f>'[2]20.11.23 ВО'!AW11</f>
        <v>0</v>
      </c>
      <c r="AX12" s="45">
        <f t="shared" ref="AX12:AX75" si="5">BD12+BJ12</f>
        <v>3089</v>
      </c>
      <c r="AY12" s="27">
        <f t="shared" ref="AY12:AY75" si="6">BE12+BK12</f>
        <v>49456918.420000002</v>
      </c>
      <c r="AZ12" s="45">
        <f t="shared" ref="AZ12:AZ75" si="7">BF12+BL12</f>
        <v>0</v>
      </c>
      <c r="BA12" s="27">
        <f t="shared" ref="BA12:BA75" si="8">BG12+BM12</f>
        <v>0</v>
      </c>
      <c r="BB12" s="45">
        <f t="shared" ref="BB12:BB75" si="9">BH12+BN12</f>
        <v>0</v>
      </c>
      <c r="BC12" s="27">
        <f t="shared" ref="BC12:BC75" si="10">BI12+BO12</f>
        <v>0</v>
      </c>
      <c r="BD12" s="47">
        <f>'[2]20.11.23 ВО'!BD11</f>
        <v>1373</v>
      </c>
      <c r="BE12" s="21">
        <f>'[2]20.11.23 ВО'!BE11</f>
        <v>18032146.640000001</v>
      </c>
      <c r="BF12" s="47">
        <f>'[2]20.11.23 ВО'!BF11</f>
        <v>0</v>
      </c>
      <c r="BG12" s="21">
        <f>'[2]20.11.23 ВО'!BG11</f>
        <v>0</v>
      </c>
      <c r="BH12" s="47">
        <f>'[2]20.11.23 ВО'!BH11</f>
        <v>0</v>
      </c>
      <c r="BI12" s="21">
        <f>'[2]20.11.23 ВО'!BI11</f>
        <v>0</v>
      </c>
      <c r="BJ12" s="47">
        <f>'[2]20.11.23 ВО'!BJ11</f>
        <v>1716</v>
      </c>
      <c r="BK12" s="21">
        <f>'[2]20.11.23 ВО'!BK11</f>
        <v>31424771.780000001</v>
      </c>
      <c r="BL12" s="47">
        <f>'[2]20.11.23 ВО'!BL11</f>
        <v>0</v>
      </c>
      <c r="BM12" s="21">
        <f>'[2]20.11.23 ВО'!BM11</f>
        <v>0</v>
      </c>
      <c r="BN12" s="47">
        <f>'[2]20.11.23 ВО'!BN11</f>
        <v>0</v>
      </c>
      <c r="BO12" s="21">
        <f>'[2]20.11.23 ВО'!BO11</f>
        <v>0</v>
      </c>
      <c r="BP12" s="45">
        <f t="shared" ref="BP12:BP75" si="11">BV12+CB12</f>
        <v>700</v>
      </c>
      <c r="BQ12" s="27">
        <f t="shared" ref="BQ12:BQ75" si="12">BW12+CC12</f>
        <v>29063685.93</v>
      </c>
      <c r="BR12" s="45">
        <f t="shared" ref="BR12:BR75" si="13">BX12+CD12</f>
        <v>0</v>
      </c>
      <c r="BS12" s="21">
        <f t="shared" ref="BS12:BS75" si="14">BY12+CE12</f>
        <v>0</v>
      </c>
      <c r="BT12" s="45">
        <f t="shared" ref="BT12:BT75" si="15">BZ12</f>
        <v>0</v>
      </c>
      <c r="BU12" s="21">
        <f t="shared" ref="BU12:BU75" si="16">CA12</f>
        <v>0</v>
      </c>
      <c r="BV12" s="47">
        <f>'[2]20.11.23 ВО'!BV11</f>
        <v>665</v>
      </c>
      <c r="BW12" s="21">
        <f>'[2]20.11.23 ВО'!BW11</f>
        <v>24924760.93</v>
      </c>
      <c r="BX12" s="47">
        <f>'[2]20.11.23 ВО'!BX11</f>
        <v>0</v>
      </c>
      <c r="BY12" s="21">
        <f>'[2]20.11.23 ВО'!BY11</f>
        <v>0</v>
      </c>
      <c r="BZ12" s="47">
        <f>'[2]20.11.23 ВО'!BZ11</f>
        <v>0</v>
      </c>
      <c r="CA12" s="21">
        <f>'[2]20.11.23 ВО'!CA11</f>
        <v>0</v>
      </c>
      <c r="CB12" s="47">
        <f>'[2]20.11.23 ВО'!CB11</f>
        <v>35</v>
      </c>
      <c r="CC12" s="21">
        <f>'[2]20.11.23 ВО'!CC11</f>
        <v>4138925</v>
      </c>
      <c r="CD12" s="47">
        <f>'[2]20.11.23 ВО'!CD11</f>
        <v>0</v>
      </c>
      <c r="CE12" s="21">
        <f>'[2]20.11.23 ВО'!CE11</f>
        <v>0</v>
      </c>
    </row>
    <row r="13" spans="1:139" s="19" customFormat="1" ht="30" customHeight="1" x14ac:dyDescent="0.25">
      <c r="A13" s="15">
        <v>3</v>
      </c>
      <c r="B13" s="48" t="s">
        <v>60</v>
      </c>
      <c r="C13" s="15" t="s">
        <v>61</v>
      </c>
      <c r="D13" s="26"/>
      <c r="E13" s="26" t="s">
        <v>57</v>
      </c>
      <c r="F13" s="27">
        <f t="shared" si="3"/>
        <v>1706694185.3399999</v>
      </c>
      <c r="G13" s="47">
        <f>'[2]20.11.23 ВО'!G12</f>
        <v>0</v>
      </c>
      <c r="H13" s="21">
        <f>'[2]20.11.23 ВО'!H12</f>
        <v>0</v>
      </c>
      <c r="I13" s="47">
        <f>'[2]20.11.23 ВО'!I12</f>
        <v>0</v>
      </c>
      <c r="J13" s="21">
        <f>'[2]20.11.23 ВО'!J12</f>
        <v>0</v>
      </c>
      <c r="K13" s="27">
        <f t="shared" si="4"/>
        <v>230652798.91</v>
      </c>
      <c r="L13" s="47">
        <f>'[2]20.11.23 ВО'!L12</f>
        <v>75290</v>
      </c>
      <c r="M13" s="21">
        <f>'[2]20.11.23 ВО'!M12</f>
        <v>44336670.479999997</v>
      </c>
      <c r="N13" s="47">
        <f>'[2]20.11.23 ВО'!N12</f>
        <v>0</v>
      </c>
      <c r="O13" s="21">
        <f>'[2]20.11.23 ВО'!O12</f>
        <v>0</v>
      </c>
      <c r="P13" s="47">
        <f>'[2]20.11.23 ВО'!P12</f>
        <v>0</v>
      </c>
      <c r="Q13" s="21">
        <f>'[2]20.11.23 ВО'!Q12</f>
        <v>0</v>
      </c>
      <c r="R13" s="47">
        <f>'[2]20.11.23 ВО'!R12</f>
        <v>0</v>
      </c>
      <c r="S13" s="21">
        <f>'[2]20.11.23 ВО'!S12</f>
        <v>0</v>
      </c>
      <c r="T13" s="47">
        <f>'[2]20.11.23 ВО'!T12</f>
        <v>75290</v>
      </c>
      <c r="U13" s="21">
        <f>'[2]20.11.23 ВО'!U12</f>
        <v>44336670.479999997</v>
      </c>
      <c r="V13" s="47">
        <f>'[2]20.11.23 ВО'!V12</f>
        <v>0</v>
      </c>
      <c r="W13" s="21">
        <f>'[2]20.11.23 ВО'!W12</f>
        <v>0</v>
      </c>
      <c r="X13" s="47">
        <f>'[2]20.11.23 ВО'!X12</f>
        <v>100</v>
      </c>
      <c r="Y13" s="21">
        <f>'[2]20.11.23 ВО'!Y12</f>
        <v>175427</v>
      </c>
      <c r="Z13" s="47">
        <f>'[2]20.11.23 ВО'!Z12</f>
        <v>44</v>
      </c>
      <c r="AA13" s="21">
        <f>'[2]20.11.23 ВО'!AA12</f>
        <v>5385383.1799999997</v>
      </c>
      <c r="AB13" s="47">
        <f>'[2]20.11.23 ВО'!AB12</f>
        <v>0</v>
      </c>
      <c r="AC13" s="21">
        <f>'[2]20.11.23 ВО'!AC12</f>
        <v>0</v>
      </c>
      <c r="AD13" s="47">
        <f>'[2]20.11.23 ВО'!AD12</f>
        <v>832049</v>
      </c>
      <c r="AE13" s="21">
        <f>'[2]20.11.23 ВО'!AE12</f>
        <v>180755318.25</v>
      </c>
      <c r="AF13" s="47">
        <f>'[2]20.11.23 ВО'!AF12</f>
        <v>3000</v>
      </c>
      <c r="AG13" s="21">
        <f>'[2]20.11.23 ВО'!AG12</f>
        <v>7765457.0999999996</v>
      </c>
      <c r="AH13" s="47">
        <f>'[2]20.11.23 ВО'!AH12</f>
        <v>2000</v>
      </c>
      <c r="AI13" s="21">
        <f>'[2]20.11.23 ВО'!AI12</f>
        <v>5511155</v>
      </c>
      <c r="AJ13" s="47">
        <f>'[2]20.11.23 ВО'!AJ12</f>
        <v>4120</v>
      </c>
      <c r="AK13" s="21">
        <f>'[2]20.11.23 ВО'!AK12</f>
        <v>2249150.7999999998</v>
      </c>
      <c r="AL13" s="47">
        <f>'[2]20.11.23 ВО'!AL12</f>
        <v>2061</v>
      </c>
      <c r="AM13" s="21">
        <f>'[2]20.11.23 ВО'!AM12</f>
        <v>2200513.17</v>
      </c>
      <c r="AN13" s="47">
        <f>'[2]20.11.23 ВО'!AN12</f>
        <v>0</v>
      </c>
      <c r="AO13" s="21">
        <f>'[2]20.11.23 ВО'!AO12</f>
        <v>0</v>
      </c>
      <c r="AP13" s="47">
        <f>'[2]20.11.23 ВО'!AP12</f>
        <v>190</v>
      </c>
      <c r="AQ13" s="21">
        <f>'[2]20.11.23 ВО'!AQ12</f>
        <v>373661.6</v>
      </c>
      <c r="AR13" s="47">
        <f>'[2]20.11.23 ВО'!AR12</f>
        <v>27000</v>
      </c>
      <c r="AS13" s="21">
        <f>'[2]20.11.23 ВО'!AS12</f>
        <v>10789200</v>
      </c>
      <c r="AT13" s="47">
        <f>'[2]20.11.23 ВО'!AT12</f>
        <v>793678</v>
      </c>
      <c r="AU13" s="21">
        <f>'[2]20.11.23 ВО'!AU12</f>
        <v>151866180.58000001</v>
      </c>
      <c r="AV13" s="47">
        <f>'[2]20.11.23 ВО'!AV12</f>
        <v>0</v>
      </c>
      <c r="AW13" s="21">
        <f>'[2]20.11.23 ВО'!AW12</f>
        <v>0</v>
      </c>
      <c r="AX13" s="45">
        <f t="shared" si="5"/>
        <v>825</v>
      </c>
      <c r="AY13" s="27">
        <f t="shared" si="6"/>
        <v>42905074.700000003</v>
      </c>
      <c r="AZ13" s="45">
        <f t="shared" si="7"/>
        <v>370</v>
      </c>
      <c r="BA13" s="27">
        <f t="shared" si="8"/>
        <v>28590908.969999999</v>
      </c>
      <c r="BB13" s="45">
        <f t="shared" si="9"/>
        <v>0</v>
      </c>
      <c r="BC13" s="27">
        <f t="shared" si="10"/>
        <v>0</v>
      </c>
      <c r="BD13" s="47">
        <f>'[2]20.11.23 ВО'!BD12</f>
        <v>0</v>
      </c>
      <c r="BE13" s="21">
        <f>'[2]20.11.23 ВО'!BE12</f>
        <v>0</v>
      </c>
      <c r="BF13" s="47">
        <f>'[2]20.11.23 ВО'!BF12</f>
        <v>0</v>
      </c>
      <c r="BG13" s="21">
        <f>'[2]20.11.23 ВО'!BG12</f>
        <v>0</v>
      </c>
      <c r="BH13" s="47">
        <f>'[2]20.11.23 ВО'!BH12</f>
        <v>0</v>
      </c>
      <c r="BI13" s="21">
        <f>'[2]20.11.23 ВО'!BI12</f>
        <v>0</v>
      </c>
      <c r="BJ13" s="47">
        <f>'[2]20.11.23 ВО'!BJ12</f>
        <v>825</v>
      </c>
      <c r="BK13" s="21">
        <f>'[2]20.11.23 ВО'!BK12</f>
        <v>42905074.700000003</v>
      </c>
      <c r="BL13" s="47">
        <f>'[2]20.11.23 ВО'!BL12</f>
        <v>370</v>
      </c>
      <c r="BM13" s="21">
        <f>'[2]20.11.23 ВО'!BM12</f>
        <v>28590908.969999999</v>
      </c>
      <c r="BN13" s="47">
        <f>'[2]20.11.23 ВО'!BN12</f>
        <v>0</v>
      </c>
      <c r="BO13" s="21">
        <f>'[2]20.11.23 ВО'!BO12</f>
        <v>0</v>
      </c>
      <c r="BP13" s="45">
        <f t="shared" si="11"/>
        <v>22371</v>
      </c>
      <c r="BQ13" s="27">
        <f>BW13+CC13</f>
        <v>1433136311.73</v>
      </c>
      <c r="BR13" s="45">
        <f t="shared" si="13"/>
        <v>1030</v>
      </c>
      <c r="BS13" s="21">
        <f t="shared" si="14"/>
        <v>161509743.68000001</v>
      </c>
      <c r="BT13" s="45">
        <f t="shared" si="15"/>
        <v>0</v>
      </c>
      <c r="BU13" s="21">
        <f t="shared" si="16"/>
        <v>0</v>
      </c>
      <c r="BV13" s="47">
        <f>'[2]20.11.23 ВО'!BV12</f>
        <v>19588</v>
      </c>
      <c r="BW13" s="49">
        <f>'[2]20.11.23 ВО'!BW12+12856600.3</f>
        <v>938925680.73000002</v>
      </c>
      <c r="BX13" s="47">
        <f>'[2]20.11.23 ВО'!BX12</f>
        <v>1030</v>
      </c>
      <c r="BY13" s="21">
        <f>'[2]20.11.23 ВО'!BY12</f>
        <v>161509743.68000001</v>
      </c>
      <c r="BZ13" s="47">
        <f>'[2]20.11.23 ВО'!BZ12</f>
        <v>0</v>
      </c>
      <c r="CA13" s="21">
        <f>'[2]20.11.23 ВО'!CA12</f>
        <v>0</v>
      </c>
      <c r="CB13" s="47">
        <f>'[2]20.11.23 ВО'!CB12</f>
        <v>2783</v>
      </c>
      <c r="CC13" s="21">
        <f>'[2]20.11.23 ВО'!CC12</f>
        <v>494210631</v>
      </c>
      <c r="CD13" s="47">
        <f>'[2]20.11.23 ВО'!CD12</f>
        <v>0</v>
      </c>
      <c r="CE13" s="21">
        <f>'[2]20.11.23 ВО'!CE12</f>
        <v>0</v>
      </c>
    </row>
    <row r="14" spans="1:139" s="19" customFormat="1" ht="30" customHeight="1" x14ac:dyDescent="0.25">
      <c r="A14" s="15">
        <v>4</v>
      </c>
      <c r="B14" s="48" t="s">
        <v>62</v>
      </c>
      <c r="C14" s="15" t="s">
        <v>63</v>
      </c>
      <c r="D14" s="26"/>
      <c r="E14" s="26" t="s">
        <v>57</v>
      </c>
      <c r="F14" s="27">
        <f t="shared" si="3"/>
        <v>1264597957.5799999</v>
      </c>
      <c r="G14" s="47">
        <f>'[2]20.11.23 ВО'!G13</f>
        <v>0</v>
      </c>
      <c r="H14" s="21">
        <f>'[2]20.11.23 ВО'!H13</f>
        <v>0</v>
      </c>
      <c r="I14" s="47">
        <f>'[2]20.11.23 ВО'!I13</f>
        <v>0</v>
      </c>
      <c r="J14" s="21">
        <f>'[2]20.11.23 ВО'!J13</f>
        <v>0</v>
      </c>
      <c r="K14" s="27">
        <f t="shared" si="4"/>
        <v>94585028.859999999</v>
      </c>
      <c r="L14" s="47">
        <f>'[2]20.11.23 ВО'!L13</f>
        <v>27500</v>
      </c>
      <c r="M14" s="21">
        <f>'[2]20.11.23 ВО'!M13</f>
        <v>4802554.17</v>
      </c>
      <c r="N14" s="47">
        <f>'[2]20.11.23 ВО'!N13</f>
        <v>0</v>
      </c>
      <c r="O14" s="21">
        <f>'[2]20.11.23 ВО'!O13</f>
        <v>0</v>
      </c>
      <c r="P14" s="47">
        <f>'[2]20.11.23 ВО'!P13</f>
        <v>0</v>
      </c>
      <c r="Q14" s="21">
        <f>'[2]20.11.23 ВО'!Q13</f>
        <v>0</v>
      </c>
      <c r="R14" s="47">
        <f>'[2]20.11.23 ВО'!R13</f>
        <v>0</v>
      </c>
      <c r="S14" s="21">
        <f>'[2]20.11.23 ВО'!S13</f>
        <v>0</v>
      </c>
      <c r="T14" s="47">
        <f>'[2]20.11.23 ВО'!T13</f>
        <v>27500</v>
      </c>
      <c r="U14" s="21">
        <f>'[2]20.11.23 ВО'!U13</f>
        <v>4802554.17</v>
      </c>
      <c r="V14" s="47">
        <f>'[2]20.11.23 ВО'!V13</f>
        <v>0</v>
      </c>
      <c r="W14" s="21">
        <f>'[2]20.11.23 ВО'!W13</f>
        <v>0</v>
      </c>
      <c r="X14" s="47">
        <f>'[2]20.11.23 ВО'!X13</f>
        <v>0</v>
      </c>
      <c r="Y14" s="21">
        <f>'[2]20.11.23 ВО'!Y13</f>
        <v>0</v>
      </c>
      <c r="Z14" s="47">
        <f>'[2]20.11.23 ВО'!Z13</f>
        <v>4627</v>
      </c>
      <c r="AA14" s="21">
        <f>'[2]20.11.23 ВО'!AA13</f>
        <v>4816344.55</v>
      </c>
      <c r="AB14" s="47">
        <f>'[2]20.11.23 ВО'!AB13</f>
        <v>0</v>
      </c>
      <c r="AC14" s="21">
        <f>'[2]20.11.23 ВО'!AC13</f>
        <v>0</v>
      </c>
      <c r="AD14" s="47">
        <f>'[2]20.11.23 ВО'!AD13</f>
        <v>26982</v>
      </c>
      <c r="AE14" s="21">
        <f>'[2]20.11.23 ВО'!AE13</f>
        <v>82494355.379999995</v>
      </c>
      <c r="AF14" s="47">
        <f>'[2]20.11.23 ВО'!AF13</f>
        <v>3500</v>
      </c>
      <c r="AG14" s="21">
        <f>'[2]20.11.23 ВО'!AG13</f>
        <v>11425718</v>
      </c>
      <c r="AH14" s="47">
        <f>'[2]20.11.23 ВО'!AH13</f>
        <v>1500</v>
      </c>
      <c r="AI14" s="21">
        <f>'[2]20.11.23 ВО'!AI13</f>
        <v>9513216</v>
      </c>
      <c r="AJ14" s="47">
        <f>'[2]20.11.23 ВО'!AJ13</f>
        <v>0</v>
      </c>
      <c r="AK14" s="21">
        <f>'[2]20.11.23 ВО'!AK13</f>
        <v>0</v>
      </c>
      <c r="AL14" s="47">
        <f>'[2]20.11.23 ВО'!AL13</f>
        <v>2693</v>
      </c>
      <c r="AM14" s="21">
        <f>'[2]20.11.23 ВО'!AM13</f>
        <v>2883726.16</v>
      </c>
      <c r="AN14" s="47">
        <f>'[2]20.11.23 ВО'!AN13</f>
        <v>1273</v>
      </c>
      <c r="AO14" s="21">
        <f>'[2]20.11.23 ВО'!AO13</f>
        <v>10649903.83</v>
      </c>
      <c r="AP14" s="47">
        <f>'[2]20.11.23 ВО'!AP13</f>
        <v>9200</v>
      </c>
      <c r="AQ14" s="21">
        <f>'[2]20.11.23 ВО'!AQ13</f>
        <v>20038164.460000001</v>
      </c>
      <c r="AR14" s="47">
        <f>'[2]20.11.23 ВО'!AR13</f>
        <v>0</v>
      </c>
      <c r="AS14" s="21">
        <f>'[2]20.11.23 ВО'!AS13</f>
        <v>0</v>
      </c>
      <c r="AT14" s="47">
        <f>'[2]20.11.23 ВО'!AT13</f>
        <v>8816</v>
      </c>
      <c r="AU14" s="21">
        <f>'[2]20.11.23 ВО'!AU13</f>
        <v>27983626.93</v>
      </c>
      <c r="AV14" s="47">
        <f>'[2]20.11.23 ВО'!AV13</f>
        <v>2298</v>
      </c>
      <c r="AW14" s="21">
        <f>'[2]20.11.23 ВО'!AW13</f>
        <v>2471774.7599999998</v>
      </c>
      <c r="AX14" s="45">
        <f t="shared" si="5"/>
        <v>3985</v>
      </c>
      <c r="AY14" s="27">
        <f t="shared" si="6"/>
        <v>271909182.45999998</v>
      </c>
      <c r="AZ14" s="45">
        <f t="shared" si="7"/>
        <v>3425</v>
      </c>
      <c r="BA14" s="27">
        <f t="shared" si="8"/>
        <v>251289407.55000001</v>
      </c>
      <c r="BB14" s="45">
        <f t="shared" si="9"/>
        <v>0</v>
      </c>
      <c r="BC14" s="27">
        <f t="shared" si="10"/>
        <v>0</v>
      </c>
      <c r="BD14" s="47">
        <f>'[2]20.11.23 ВО'!BD13</f>
        <v>694</v>
      </c>
      <c r="BE14" s="21">
        <f>'[2]20.11.23 ВО'!BE13</f>
        <v>21798657.550000001</v>
      </c>
      <c r="BF14" s="47">
        <f>'[2]20.11.23 ВО'!BF13</f>
        <v>694</v>
      </c>
      <c r="BG14" s="21">
        <f>'[2]20.11.23 ВО'!BG13</f>
        <v>21798657.550000001</v>
      </c>
      <c r="BH14" s="47">
        <f>'[2]20.11.23 ВО'!BH13</f>
        <v>0</v>
      </c>
      <c r="BI14" s="21">
        <f>'[2]20.11.23 ВО'!BI13</f>
        <v>0</v>
      </c>
      <c r="BJ14" s="47">
        <f>'[2]20.11.23 ВО'!BJ13</f>
        <v>3291</v>
      </c>
      <c r="BK14" s="21">
        <f>'[2]20.11.23 ВО'!BK13</f>
        <v>250110524.91</v>
      </c>
      <c r="BL14" s="47">
        <f>'[2]20.11.23 ВО'!BL13</f>
        <v>2731</v>
      </c>
      <c r="BM14" s="21">
        <f>'[2]20.11.23 ВО'!BM13</f>
        <v>229490750</v>
      </c>
      <c r="BN14" s="47">
        <f>'[2]20.11.23 ВО'!BN13</f>
        <v>0</v>
      </c>
      <c r="BO14" s="21">
        <f>'[2]20.11.23 ВО'!BO13</f>
        <v>0</v>
      </c>
      <c r="BP14" s="45">
        <f t="shared" si="11"/>
        <v>9454</v>
      </c>
      <c r="BQ14" s="27">
        <f t="shared" si="12"/>
        <v>898103746.25999999</v>
      </c>
      <c r="BR14" s="45">
        <f t="shared" si="13"/>
        <v>8454</v>
      </c>
      <c r="BS14" s="21">
        <f t="shared" si="14"/>
        <v>850326963.21000004</v>
      </c>
      <c r="BT14" s="45">
        <f t="shared" si="15"/>
        <v>0</v>
      </c>
      <c r="BU14" s="21">
        <f t="shared" si="16"/>
        <v>0</v>
      </c>
      <c r="BV14" s="47">
        <f>'[2]20.11.23 ВО'!BV13</f>
        <v>8855</v>
      </c>
      <c r="BW14" s="49">
        <f>'[2]20.11.23 ВО'!BW13+2866246.89</f>
        <v>767517181.25999999</v>
      </c>
      <c r="BX14" s="47">
        <f>'[2]20.11.23 ВО'!BX13</f>
        <v>7855</v>
      </c>
      <c r="BY14" s="21">
        <f>'[2]20.11.23 ВО'!BY13</f>
        <v>719740398.21000004</v>
      </c>
      <c r="BZ14" s="47">
        <f>'[2]20.11.23 ВО'!BZ13</f>
        <v>0</v>
      </c>
      <c r="CA14" s="21">
        <f>'[2]20.11.23 ВО'!CA13</f>
        <v>0</v>
      </c>
      <c r="CB14" s="47">
        <f>'[2]20.11.23 ВО'!CB13</f>
        <v>599</v>
      </c>
      <c r="CC14" s="21">
        <f>'[2]20.11.23 ВО'!CC13</f>
        <v>130586565</v>
      </c>
      <c r="CD14" s="47">
        <f>'[2]20.11.23 ВО'!CD13</f>
        <v>599</v>
      </c>
      <c r="CE14" s="21">
        <f>'[2]20.11.23 ВО'!CE13</f>
        <v>130586565</v>
      </c>
    </row>
    <row r="15" spans="1:139" s="19" customFormat="1" ht="30" customHeight="1" x14ac:dyDescent="0.25">
      <c r="A15" s="15">
        <v>5</v>
      </c>
      <c r="B15" s="17" t="s">
        <v>64</v>
      </c>
      <c r="C15" s="15" t="s">
        <v>65</v>
      </c>
      <c r="D15" s="26"/>
      <c r="E15" s="26" t="s">
        <v>57</v>
      </c>
      <c r="F15" s="27">
        <f t="shared" si="3"/>
        <v>37727382.439999998</v>
      </c>
      <c r="G15" s="47">
        <f>'[2]20.11.23 ВО'!G14</f>
        <v>0</v>
      </c>
      <c r="H15" s="21">
        <f>'[2]20.11.23 ВО'!H14</f>
        <v>0</v>
      </c>
      <c r="I15" s="47">
        <f>'[2]20.11.23 ВО'!I14</f>
        <v>0</v>
      </c>
      <c r="J15" s="21">
        <f>'[2]20.11.23 ВО'!J14</f>
        <v>0</v>
      </c>
      <c r="K15" s="27">
        <f t="shared" si="4"/>
        <v>37727382.439999998</v>
      </c>
      <c r="L15" s="47">
        <f>'[2]20.11.23 ВО'!L14</f>
        <v>8300</v>
      </c>
      <c r="M15" s="21">
        <f>'[2]20.11.23 ВО'!M14</f>
        <v>4000402.72</v>
      </c>
      <c r="N15" s="47">
        <f>'[2]20.11.23 ВО'!N14</f>
        <v>0</v>
      </c>
      <c r="O15" s="21">
        <f>'[2]20.11.23 ВО'!O14</f>
        <v>0</v>
      </c>
      <c r="P15" s="47">
        <f>'[2]20.11.23 ВО'!P14</f>
        <v>0</v>
      </c>
      <c r="Q15" s="21">
        <f>'[2]20.11.23 ВО'!Q14</f>
        <v>0</v>
      </c>
      <c r="R15" s="47">
        <f>'[2]20.11.23 ВО'!R14</f>
        <v>0</v>
      </c>
      <c r="S15" s="21">
        <f>'[2]20.11.23 ВО'!S14</f>
        <v>0</v>
      </c>
      <c r="T15" s="47">
        <f>'[2]20.11.23 ВО'!T14</f>
        <v>8300</v>
      </c>
      <c r="U15" s="21">
        <f>'[2]20.11.23 ВО'!U14</f>
        <v>4000402.72</v>
      </c>
      <c r="V15" s="47">
        <f>'[2]20.11.23 ВО'!V14</f>
        <v>0</v>
      </c>
      <c r="W15" s="21">
        <f>'[2]20.11.23 ВО'!W14</f>
        <v>0</v>
      </c>
      <c r="X15" s="47">
        <f>'[2]20.11.23 ВО'!X14</f>
        <v>13534</v>
      </c>
      <c r="Y15" s="21">
        <f>'[2]20.11.23 ВО'!Y14</f>
        <v>7717393.8499999996</v>
      </c>
      <c r="Z15" s="47">
        <f>'[2]20.11.23 ВО'!Z14</f>
        <v>23100</v>
      </c>
      <c r="AA15" s="21">
        <f>'[2]20.11.23 ВО'!AA14</f>
        <v>26009585.870000001</v>
      </c>
      <c r="AB15" s="47">
        <f>'[2]20.11.23 ВО'!AB14</f>
        <v>0</v>
      </c>
      <c r="AC15" s="21">
        <f>'[2]20.11.23 ВО'!AC14</f>
        <v>0</v>
      </c>
      <c r="AD15" s="47">
        <f>'[2]20.11.23 ВО'!AD14</f>
        <v>0</v>
      </c>
      <c r="AE15" s="21">
        <f>'[2]20.11.23 ВО'!AE14</f>
        <v>0</v>
      </c>
      <c r="AF15" s="47">
        <f>'[2]20.11.23 ВО'!AF14</f>
        <v>0</v>
      </c>
      <c r="AG15" s="21">
        <f>'[2]20.11.23 ВО'!AG14</f>
        <v>0</v>
      </c>
      <c r="AH15" s="47">
        <f>'[2]20.11.23 ВО'!AH14</f>
        <v>0</v>
      </c>
      <c r="AI15" s="21">
        <f>'[2]20.11.23 ВО'!AI14</f>
        <v>0</v>
      </c>
      <c r="AJ15" s="47">
        <f>'[2]20.11.23 ВО'!AJ14</f>
        <v>0</v>
      </c>
      <c r="AK15" s="21">
        <f>'[2]20.11.23 ВО'!AK14</f>
        <v>0</v>
      </c>
      <c r="AL15" s="47">
        <f>'[2]20.11.23 ВО'!AL14</f>
        <v>0</v>
      </c>
      <c r="AM15" s="21">
        <f>'[2]20.11.23 ВО'!AM14</f>
        <v>0</v>
      </c>
      <c r="AN15" s="47">
        <f>'[2]20.11.23 ВО'!AN14</f>
        <v>0</v>
      </c>
      <c r="AO15" s="21">
        <f>'[2]20.11.23 ВО'!AO14</f>
        <v>0</v>
      </c>
      <c r="AP15" s="47">
        <f>'[2]20.11.23 ВО'!AP14</f>
        <v>0</v>
      </c>
      <c r="AQ15" s="21">
        <f>'[2]20.11.23 ВО'!AQ14</f>
        <v>0</v>
      </c>
      <c r="AR15" s="47">
        <f>'[2]20.11.23 ВО'!AR14</f>
        <v>0</v>
      </c>
      <c r="AS15" s="21">
        <f>'[2]20.11.23 ВО'!AS14</f>
        <v>0</v>
      </c>
      <c r="AT15" s="47">
        <f>'[2]20.11.23 ВО'!AT14</f>
        <v>0</v>
      </c>
      <c r="AU15" s="21">
        <f>'[2]20.11.23 ВО'!AU14</f>
        <v>0</v>
      </c>
      <c r="AV15" s="47">
        <f>'[2]20.11.23 ВО'!AV14</f>
        <v>0</v>
      </c>
      <c r="AW15" s="21">
        <f>'[2]20.11.23 ВО'!AW14</f>
        <v>0</v>
      </c>
      <c r="AX15" s="45">
        <f t="shared" si="5"/>
        <v>0</v>
      </c>
      <c r="AY15" s="27">
        <f t="shared" si="6"/>
        <v>0</v>
      </c>
      <c r="AZ15" s="45">
        <f t="shared" si="7"/>
        <v>0</v>
      </c>
      <c r="BA15" s="27">
        <f t="shared" si="8"/>
        <v>0</v>
      </c>
      <c r="BB15" s="45">
        <f t="shared" si="9"/>
        <v>0</v>
      </c>
      <c r="BC15" s="27">
        <f t="shared" si="10"/>
        <v>0</v>
      </c>
      <c r="BD15" s="47">
        <f>'[2]20.11.23 ВО'!BD14</f>
        <v>0</v>
      </c>
      <c r="BE15" s="21">
        <f>'[2]20.11.23 ВО'!BE14</f>
        <v>0</v>
      </c>
      <c r="BF15" s="47">
        <f>'[2]20.11.23 ВО'!BF14</f>
        <v>0</v>
      </c>
      <c r="BG15" s="21">
        <f>'[2]20.11.23 ВО'!BG14</f>
        <v>0</v>
      </c>
      <c r="BH15" s="47">
        <f>'[2]20.11.23 ВО'!BH14</f>
        <v>0</v>
      </c>
      <c r="BI15" s="21">
        <f>'[2]20.11.23 ВО'!BI14</f>
        <v>0</v>
      </c>
      <c r="BJ15" s="47">
        <f>'[2]20.11.23 ВО'!BJ14</f>
        <v>0</v>
      </c>
      <c r="BK15" s="21">
        <f>'[2]20.11.23 ВО'!BK14</f>
        <v>0</v>
      </c>
      <c r="BL15" s="47">
        <f>'[2]20.11.23 ВО'!BL14</f>
        <v>0</v>
      </c>
      <c r="BM15" s="21">
        <f>'[2]20.11.23 ВО'!BM14</f>
        <v>0</v>
      </c>
      <c r="BN15" s="47">
        <f>'[2]20.11.23 ВО'!BN14</f>
        <v>0</v>
      </c>
      <c r="BO15" s="21">
        <f>'[2]20.11.23 ВО'!BO14</f>
        <v>0</v>
      </c>
      <c r="BP15" s="45">
        <f t="shared" si="11"/>
        <v>0</v>
      </c>
      <c r="BQ15" s="27">
        <f t="shared" si="12"/>
        <v>0</v>
      </c>
      <c r="BR15" s="45">
        <f t="shared" si="13"/>
        <v>0</v>
      </c>
      <c r="BS15" s="21">
        <f t="shared" si="14"/>
        <v>0</v>
      </c>
      <c r="BT15" s="45">
        <f t="shared" si="15"/>
        <v>0</v>
      </c>
      <c r="BU15" s="21">
        <f t="shared" si="16"/>
        <v>0</v>
      </c>
      <c r="BV15" s="47">
        <f>'[2]20.11.23 ВО'!BV14</f>
        <v>0</v>
      </c>
      <c r="BW15" s="21">
        <f>'[2]20.11.23 ВО'!BW14</f>
        <v>0</v>
      </c>
      <c r="BX15" s="47">
        <f>'[2]20.11.23 ВО'!BX14</f>
        <v>0</v>
      </c>
      <c r="BY15" s="21">
        <f>'[2]20.11.23 ВО'!BY14</f>
        <v>0</v>
      </c>
      <c r="BZ15" s="47">
        <f>'[2]20.11.23 ВО'!BZ14</f>
        <v>0</v>
      </c>
      <c r="CA15" s="21">
        <f>'[2]20.11.23 ВО'!CA14</f>
        <v>0</v>
      </c>
      <c r="CB15" s="47">
        <f>'[2]20.11.23 ВО'!CB14</f>
        <v>0</v>
      </c>
      <c r="CC15" s="21">
        <f>'[2]20.11.23 ВО'!CC14</f>
        <v>0</v>
      </c>
      <c r="CD15" s="47">
        <f>'[2]20.11.23 ВО'!CD14</f>
        <v>0</v>
      </c>
      <c r="CE15" s="21">
        <f>'[2]20.11.23 ВО'!CE14</f>
        <v>0</v>
      </c>
    </row>
    <row r="16" spans="1:139" s="19" customFormat="1" ht="30" customHeight="1" x14ac:dyDescent="0.25">
      <c r="A16" s="15">
        <v>6</v>
      </c>
      <c r="B16" s="48" t="s">
        <v>66</v>
      </c>
      <c r="C16" s="15" t="s">
        <v>67</v>
      </c>
      <c r="D16" s="26"/>
      <c r="E16" s="26" t="s">
        <v>57</v>
      </c>
      <c r="F16" s="27">
        <f t="shared" si="3"/>
        <v>34870509.130000003</v>
      </c>
      <c r="G16" s="47">
        <f>'[2]20.11.23 ВО'!G15</f>
        <v>0</v>
      </c>
      <c r="H16" s="21">
        <f>'[2]20.11.23 ВО'!H15</f>
        <v>0</v>
      </c>
      <c r="I16" s="47">
        <f>'[2]20.11.23 ВО'!I15</f>
        <v>0</v>
      </c>
      <c r="J16" s="21">
        <f>'[2]20.11.23 ВО'!J15</f>
        <v>0</v>
      </c>
      <c r="K16" s="27">
        <f t="shared" si="4"/>
        <v>0</v>
      </c>
      <c r="L16" s="47">
        <f>'[2]20.11.23 ВО'!L15</f>
        <v>0</v>
      </c>
      <c r="M16" s="21">
        <f>'[2]20.11.23 ВО'!M15</f>
        <v>0</v>
      </c>
      <c r="N16" s="47">
        <f>'[2]20.11.23 ВО'!N15</f>
        <v>0</v>
      </c>
      <c r="O16" s="21">
        <f>'[2]20.11.23 ВО'!O15</f>
        <v>0</v>
      </c>
      <c r="P16" s="47">
        <f>'[2]20.11.23 ВО'!P15</f>
        <v>0</v>
      </c>
      <c r="Q16" s="21">
        <f>'[2]20.11.23 ВО'!Q15</f>
        <v>0</v>
      </c>
      <c r="R16" s="47">
        <f>'[2]20.11.23 ВО'!R15</f>
        <v>0</v>
      </c>
      <c r="S16" s="21">
        <f>'[2]20.11.23 ВО'!S15</f>
        <v>0</v>
      </c>
      <c r="T16" s="47">
        <f>'[2]20.11.23 ВО'!T15</f>
        <v>0</v>
      </c>
      <c r="U16" s="21">
        <f>'[2]20.11.23 ВО'!U15</f>
        <v>0</v>
      </c>
      <c r="V16" s="47">
        <f>'[2]20.11.23 ВО'!V15</f>
        <v>0</v>
      </c>
      <c r="W16" s="21">
        <f>'[2]20.11.23 ВО'!W15</f>
        <v>0</v>
      </c>
      <c r="X16" s="47">
        <f>'[2]20.11.23 ВО'!X15</f>
        <v>0</v>
      </c>
      <c r="Y16" s="21">
        <f>'[2]20.11.23 ВО'!Y15</f>
        <v>0</v>
      </c>
      <c r="Z16" s="47">
        <f>'[2]20.11.23 ВО'!Z15</f>
        <v>0</v>
      </c>
      <c r="AA16" s="21">
        <f>'[2]20.11.23 ВО'!AA15</f>
        <v>0</v>
      </c>
      <c r="AB16" s="47">
        <f>'[2]20.11.23 ВО'!AB15</f>
        <v>0</v>
      </c>
      <c r="AC16" s="21">
        <f>'[2]20.11.23 ВО'!AC15</f>
        <v>0</v>
      </c>
      <c r="AD16" s="47">
        <f>'[2]20.11.23 ВО'!AD15</f>
        <v>0</v>
      </c>
      <c r="AE16" s="21">
        <f>'[2]20.11.23 ВО'!AE15</f>
        <v>0</v>
      </c>
      <c r="AF16" s="47">
        <f>'[2]20.11.23 ВО'!AF15</f>
        <v>0</v>
      </c>
      <c r="AG16" s="21">
        <f>'[2]20.11.23 ВО'!AG15</f>
        <v>0</v>
      </c>
      <c r="AH16" s="47">
        <f>'[2]20.11.23 ВО'!AH15</f>
        <v>0</v>
      </c>
      <c r="AI16" s="21">
        <f>'[2]20.11.23 ВО'!AI15</f>
        <v>0</v>
      </c>
      <c r="AJ16" s="47">
        <f>'[2]20.11.23 ВО'!AJ15</f>
        <v>0</v>
      </c>
      <c r="AK16" s="21">
        <f>'[2]20.11.23 ВО'!AK15</f>
        <v>0</v>
      </c>
      <c r="AL16" s="47">
        <f>'[2]20.11.23 ВО'!AL15</f>
        <v>0</v>
      </c>
      <c r="AM16" s="21">
        <f>'[2]20.11.23 ВО'!AM15</f>
        <v>0</v>
      </c>
      <c r="AN16" s="47">
        <f>'[2]20.11.23 ВО'!AN15</f>
        <v>0</v>
      </c>
      <c r="AO16" s="21">
        <f>'[2]20.11.23 ВО'!AO15</f>
        <v>0</v>
      </c>
      <c r="AP16" s="47">
        <f>'[2]20.11.23 ВО'!AP15</f>
        <v>0</v>
      </c>
      <c r="AQ16" s="21">
        <f>'[2]20.11.23 ВО'!AQ15</f>
        <v>0</v>
      </c>
      <c r="AR16" s="47">
        <f>'[2]20.11.23 ВО'!AR15</f>
        <v>0</v>
      </c>
      <c r="AS16" s="21">
        <f>'[2]20.11.23 ВО'!AS15</f>
        <v>0</v>
      </c>
      <c r="AT16" s="47">
        <f>'[2]20.11.23 ВО'!AT15</f>
        <v>0</v>
      </c>
      <c r="AU16" s="21">
        <f>'[2]20.11.23 ВО'!AU15</f>
        <v>0</v>
      </c>
      <c r="AV16" s="47">
        <f>'[2]20.11.23 ВО'!AV15</f>
        <v>0</v>
      </c>
      <c r="AW16" s="21">
        <f>'[2]20.11.23 ВО'!AW15</f>
        <v>0</v>
      </c>
      <c r="AX16" s="45">
        <f t="shared" si="5"/>
        <v>0</v>
      </c>
      <c r="AY16" s="27">
        <f t="shared" si="6"/>
        <v>0</v>
      </c>
      <c r="AZ16" s="45">
        <f t="shared" si="7"/>
        <v>0</v>
      </c>
      <c r="BA16" s="27">
        <f t="shared" si="8"/>
        <v>0</v>
      </c>
      <c r="BB16" s="45">
        <f t="shared" si="9"/>
        <v>0</v>
      </c>
      <c r="BC16" s="27">
        <f t="shared" si="10"/>
        <v>0</v>
      </c>
      <c r="BD16" s="47">
        <f>'[2]20.11.23 ВО'!BD15</f>
        <v>0</v>
      </c>
      <c r="BE16" s="21">
        <f>'[2]20.11.23 ВО'!BE15</f>
        <v>0</v>
      </c>
      <c r="BF16" s="47">
        <f>'[2]20.11.23 ВО'!BF15</f>
        <v>0</v>
      </c>
      <c r="BG16" s="21">
        <f>'[2]20.11.23 ВО'!BG15</f>
        <v>0</v>
      </c>
      <c r="BH16" s="47">
        <f>'[2]20.11.23 ВО'!BH15</f>
        <v>0</v>
      </c>
      <c r="BI16" s="21">
        <f>'[2]20.11.23 ВО'!BI15</f>
        <v>0</v>
      </c>
      <c r="BJ16" s="47">
        <f>'[2]20.11.23 ВО'!BJ15</f>
        <v>0</v>
      </c>
      <c r="BK16" s="21">
        <f>'[2]20.11.23 ВО'!BK15</f>
        <v>0</v>
      </c>
      <c r="BL16" s="47">
        <f>'[2]20.11.23 ВО'!BL15</f>
        <v>0</v>
      </c>
      <c r="BM16" s="21">
        <f>'[2]20.11.23 ВО'!BM15</f>
        <v>0</v>
      </c>
      <c r="BN16" s="47">
        <f>'[2]20.11.23 ВО'!BN15</f>
        <v>0</v>
      </c>
      <c r="BO16" s="21">
        <f>'[2]20.11.23 ВО'!BO15</f>
        <v>0</v>
      </c>
      <c r="BP16" s="45">
        <f t="shared" si="11"/>
        <v>1655</v>
      </c>
      <c r="BQ16" s="27">
        <f t="shared" si="12"/>
        <v>34870509.130000003</v>
      </c>
      <c r="BR16" s="45">
        <f t="shared" si="13"/>
        <v>0</v>
      </c>
      <c r="BS16" s="21">
        <f t="shared" si="14"/>
        <v>0</v>
      </c>
      <c r="BT16" s="45">
        <f t="shared" si="15"/>
        <v>0</v>
      </c>
      <c r="BU16" s="21">
        <f t="shared" si="16"/>
        <v>0</v>
      </c>
      <c r="BV16" s="47">
        <f>'[2]20.11.23 ВО'!BV15</f>
        <v>1655</v>
      </c>
      <c r="BW16" s="49">
        <f>'[2]20.11.23 ВО'!BW15+534692.34</f>
        <v>34870509.130000003</v>
      </c>
      <c r="BX16" s="47">
        <f>'[2]20.11.23 ВО'!BX15</f>
        <v>0</v>
      </c>
      <c r="BY16" s="21">
        <f>'[2]20.11.23 ВО'!BY15</f>
        <v>0</v>
      </c>
      <c r="BZ16" s="47">
        <f>'[2]20.11.23 ВО'!BZ15</f>
        <v>0</v>
      </c>
      <c r="CA16" s="21">
        <f>'[2]20.11.23 ВО'!CA15</f>
        <v>0</v>
      </c>
      <c r="CB16" s="47">
        <f>'[2]20.11.23 ВО'!CB15</f>
        <v>0</v>
      </c>
      <c r="CC16" s="21">
        <f>'[2]20.11.23 ВО'!CC15</f>
        <v>0</v>
      </c>
      <c r="CD16" s="47">
        <f>'[2]20.11.23 ВО'!CD15</f>
        <v>0</v>
      </c>
      <c r="CE16" s="21">
        <f>'[2]20.11.23 ВО'!CE15</f>
        <v>0</v>
      </c>
    </row>
    <row r="17" spans="1:83" s="19" customFormat="1" ht="30" customHeight="1" x14ac:dyDescent="0.25">
      <c r="A17" s="15">
        <v>7</v>
      </c>
      <c r="B17" s="17" t="s">
        <v>68</v>
      </c>
      <c r="C17" s="15" t="s">
        <v>69</v>
      </c>
      <c r="D17" s="26"/>
      <c r="E17" s="26" t="s">
        <v>57</v>
      </c>
      <c r="F17" s="27">
        <f t="shared" si="3"/>
        <v>15989114.43</v>
      </c>
      <c r="G17" s="47">
        <f>'[2]20.11.23 ВО'!G16</f>
        <v>0</v>
      </c>
      <c r="H17" s="21">
        <f>'[2]20.11.23 ВО'!H16</f>
        <v>0</v>
      </c>
      <c r="I17" s="47">
        <f>'[2]20.11.23 ВО'!I16</f>
        <v>0</v>
      </c>
      <c r="J17" s="21">
        <f>'[2]20.11.23 ВО'!J16</f>
        <v>0</v>
      </c>
      <c r="K17" s="27">
        <f t="shared" si="4"/>
        <v>11318551.08</v>
      </c>
      <c r="L17" s="47">
        <f>'[2]20.11.23 ВО'!L16</f>
        <v>1344</v>
      </c>
      <c r="M17" s="21">
        <f>'[2]20.11.23 ВО'!M16</f>
        <v>1365551.08</v>
      </c>
      <c r="N17" s="47">
        <f>'[2]20.11.23 ВО'!N16</f>
        <v>0</v>
      </c>
      <c r="O17" s="21">
        <f>'[2]20.11.23 ВО'!O16</f>
        <v>0</v>
      </c>
      <c r="P17" s="47">
        <f>'[2]20.11.23 ВО'!P16</f>
        <v>0</v>
      </c>
      <c r="Q17" s="21">
        <f>'[2]20.11.23 ВО'!Q16</f>
        <v>0</v>
      </c>
      <c r="R17" s="47">
        <f>'[2]20.11.23 ВО'!R16</f>
        <v>0</v>
      </c>
      <c r="S17" s="21">
        <f>'[2]20.11.23 ВО'!S16</f>
        <v>0</v>
      </c>
      <c r="T17" s="47">
        <f>'[2]20.11.23 ВО'!T16</f>
        <v>1344</v>
      </c>
      <c r="U17" s="21">
        <f>'[2]20.11.23 ВО'!U16</f>
        <v>1365551.08</v>
      </c>
      <c r="V17" s="47">
        <f>'[2]20.11.23 ВО'!V16</f>
        <v>0</v>
      </c>
      <c r="W17" s="21">
        <f>'[2]20.11.23 ВО'!W16</f>
        <v>0</v>
      </c>
      <c r="X17" s="47">
        <f>'[2]20.11.23 ВО'!X16</f>
        <v>0</v>
      </c>
      <c r="Y17" s="21">
        <f>'[2]20.11.23 ВО'!Y16</f>
        <v>0</v>
      </c>
      <c r="Z17" s="47">
        <f>'[2]20.11.23 ВО'!Z16</f>
        <v>500</v>
      </c>
      <c r="AA17" s="21">
        <f>'[2]20.11.23 ВО'!AA16</f>
        <v>9953000</v>
      </c>
      <c r="AB17" s="47">
        <f>'[2]20.11.23 ВО'!AB16</f>
        <v>500</v>
      </c>
      <c r="AC17" s="21">
        <f>'[2]20.11.23 ВО'!AC16</f>
        <v>9953000</v>
      </c>
      <c r="AD17" s="47">
        <f>'[2]20.11.23 ВО'!AD16</f>
        <v>0</v>
      </c>
      <c r="AE17" s="21">
        <f>'[2]20.11.23 ВО'!AE16</f>
        <v>0</v>
      </c>
      <c r="AF17" s="47">
        <f>'[2]20.11.23 ВО'!AF16</f>
        <v>0</v>
      </c>
      <c r="AG17" s="21">
        <f>'[2]20.11.23 ВО'!AG16</f>
        <v>0</v>
      </c>
      <c r="AH17" s="47">
        <f>'[2]20.11.23 ВО'!AH16</f>
        <v>0</v>
      </c>
      <c r="AI17" s="21">
        <f>'[2]20.11.23 ВО'!AI16</f>
        <v>0</v>
      </c>
      <c r="AJ17" s="47">
        <f>'[2]20.11.23 ВО'!AJ16</f>
        <v>0</v>
      </c>
      <c r="AK17" s="21">
        <f>'[2]20.11.23 ВО'!AK16</f>
        <v>0</v>
      </c>
      <c r="AL17" s="47">
        <f>'[2]20.11.23 ВО'!AL16</f>
        <v>0</v>
      </c>
      <c r="AM17" s="21">
        <f>'[2]20.11.23 ВО'!AM16</f>
        <v>0</v>
      </c>
      <c r="AN17" s="47">
        <f>'[2]20.11.23 ВО'!AN16</f>
        <v>0</v>
      </c>
      <c r="AO17" s="21">
        <f>'[2]20.11.23 ВО'!AO16</f>
        <v>0</v>
      </c>
      <c r="AP17" s="47">
        <f>'[2]20.11.23 ВО'!AP16</f>
        <v>0</v>
      </c>
      <c r="AQ17" s="21">
        <f>'[2]20.11.23 ВО'!AQ16</f>
        <v>0</v>
      </c>
      <c r="AR17" s="47">
        <f>'[2]20.11.23 ВО'!AR16</f>
        <v>0</v>
      </c>
      <c r="AS17" s="21">
        <f>'[2]20.11.23 ВО'!AS16</f>
        <v>0</v>
      </c>
      <c r="AT17" s="47">
        <f>'[2]20.11.23 ВО'!AT16</f>
        <v>0</v>
      </c>
      <c r="AU17" s="21">
        <f>'[2]20.11.23 ВО'!AU16</f>
        <v>0</v>
      </c>
      <c r="AV17" s="47">
        <f>'[2]20.11.23 ВО'!AV16</f>
        <v>0</v>
      </c>
      <c r="AW17" s="21">
        <f>'[2]20.11.23 ВО'!AW16</f>
        <v>0</v>
      </c>
      <c r="AX17" s="45">
        <f t="shared" si="5"/>
        <v>406</v>
      </c>
      <c r="AY17" s="27">
        <f t="shared" si="6"/>
        <v>4670563.3499999996</v>
      </c>
      <c r="AZ17" s="45">
        <f t="shared" si="7"/>
        <v>0</v>
      </c>
      <c r="BA17" s="27">
        <f t="shared" si="8"/>
        <v>0</v>
      </c>
      <c r="BB17" s="45">
        <f t="shared" si="9"/>
        <v>0</v>
      </c>
      <c r="BC17" s="27">
        <f t="shared" si="10"/>
        <v>0</v>
      </c>
      <c r="BD17" s="47">
        <f>'[2]20.11.23 ВО'!BD16</f>
        <v>406</v>
      </c>
      <c r="BE17" s="21">
        <f>'[2]20.11.23 ВО'!BE16</f>
        <v>4670563.3499999996</v>
      </c>
      <c r="BF17" s="47">
        <f>'[2]20.11.23 ВО'!BF16</f>
        <v>0</v>
      </c>
      <c r="BG17" s="21">
        <f>'[2]20.11.23 ВО'!BG16</f>
        <v>0</v>
      </c>
      <c r="BH17" s="47">
        <f>'[2]20.11.23 ВО'!BH16</f>
        <v>0</v>
      </c>
      <c r="BI17" s="21">
        <f>'[2]20.11.23 ВО'!BI16</f>
        <v>0</v>
      </c>
      <c r="BJ17" s="47">
        <f>'[2]20.11.23 ВО'!BJ16</f>
        <v>0</v>
      </c>
      <c r="BK17" s="21">
        <f>'[2]20.11.23 ВО'!BK16</f>
        <v>0</v>
      </c>
      <c r="BL17" s="47">
        <f>'[2]20.11.23 ВО'!BL16</f>
        <v>0</v>
      </c>
      <c r="BM17" s="21">
        <f>'[2]20.11.23 ВО'!BM16</f>
        <v>0</v>
      </c>
      <c r="BN17" s="47">
        <f>'[2]20.11.23 ВО'!BN16</f>
        <v>0</v>
      </c>
      <c r="BO17" s="21">
        <f>'[2]20.11.23 ВО'!BO16</f>
        <v>0</v>
      </c>
      <c r="BP17" s="45">
        <f t="shared" si="11"/>
        <v>0</v>
      </c>
      <c r="BQ17" s="27">
        <f t="shared" si="12"/>
        <v>0</v>
      </c>
      <c r="BR17" s="45">
        <f t="shared" si="13"/>
        <v>0</v>
      </c>
      <c r="BS17" s="21">
        <f t="shared" si="14"/>
        <v>0</v>
      </c>
      <c r="BT17" s="45">
        <f t="shared" si="15"/>
        <v>0</v>
      </c>
      <c r="BU17" s="21">
        <f t="shared" si="16"/>
        <v>0</v>
      </c>
      <c r="BV17" s="47">
        <f>'[2]20.11.23 ВО'!BV16</f>
        <v>0</v>
      </c>
      <c r="BW17" s="21">
        <f>'[2]20.11.23 ВО'!BW16</f>
        <v>0</v>
      </c>
      <c r="BX17" s="47">
        <f>'[2]20.11.23 ВО'!BX16</f>
        <v>0</v>
      </c>
      <c r="BY17" s="21">
        <f>'[2]20.11.23 ВО'!BY16</f>
        <v>0</v>
      </c>
      <c r="BZ17" s="47">
        <f>'[2]20.11.23 ВО'!BZ16</f>
        <v>0</v>
      </c>
      <c r="CA17" s="21">
        <f>'[2]20.11.23 ВО'!CA16</f>
        <v>0</v>
      </c>
      <c r="CB17" s="47">
        <f>'[2]20.11.23 ВО'!CB16</f>
        <v>0</v>
      </c>
      <c r="CC17" s="21">
        <f>'[2]20.11.23 ВО'!CC16</f>
        <v>0</v>
      </c>
      <c r="CD17" s="47">
        <f>'[2]20.11.23 ВО'!CD16</f>
        <v>0</v>
      </c>
      <c r="CE17" s="21">
        <f>'[2]20.11.23 ВО'!CE16</f>
        <v>0</v>
      </c>
    </row>
    <row r="18" spans="1:83" s="19" customFormat="1" ht="30" customHeight="1" x14ac:dyDescent="0.25">
      <c r="A18" s="15">
        <v>8</v>
      </c>
      <c r="B18" s="17" t="s">
        <v>70</v>
      </c>
      <c r="C18" s="15" t="s">
        <v>71</v>
      </c>
      <c r="D18" s="26"/>
      <c r="E18" s="26" t="s">
        <v>57</v>
      </c>
      <c r="F18" s="27">
        <f t="shared" si="3"/>
        <v>156566003.83000001</v>
      </c>
      <c r="G18" s="47">
        <f>'[2]20.11.23 ВО'!G17</f>
        <v>0</v>
      </c>
      <c r="H18" s="21">
        <f>'[2]20.11.23 ВО'!H17</f>
        <v>0</v>
      </c>
      <c r="I18" s="47">
        <f>'[2]20.11.23 ВО'!I17</f>
        <v>0</v>
      </c>
      <c r="J18" s="21">
        <f>'[2]20.11.23 ВО'!J17</f>
        <v>0</v>
      </c>
      <c r="K18" s="27">
        <f t="shared" si="4"/>
        <v>655433.78</v>
      </c>
      <c r="L18" s="47">
        <f>'[2]20.11.23 ВО'!L17</f>
        <v>1713</v>
      </c>
      <c r="M18" s="21">
        <f>'[2]20.11.23 ВО'!M17</f>
        <v>655433.78</v>
      </c>
      <c r="N18" s="47">
        <f>'[2]20.11.23 ВО'!N17</f>
        <v>0</v>
      </c>
      <c r="O18" s="21">
        <f>'[2]20.11.23 ВО'!O17</f>
        <v>0</v>
      </c>
      <c r="P18" s="47">
        <f>'[2]20.11.23 ВО'!P17</f>
        <v>0</v>
      </c>
      <c r="Q18" s="21">
        <f>'[2]20.11.23 ВО'!Q17</f>
        <v>0</v>
      </c>
      <c r="R18" s="47">
        <f>'[2]20.11.23 ВО'!R17</f>
        <v>0</v>
      </c>
      <c r="S18" s="21">
        <f>'[2]20.11.23 ВО'!S17</f>
        <v>0</v>
      </c>
      <c r="T18" s="47">
        <f>'[2]20.11.23 ВО'!T17</f>
        <v>1713</v>
      </c>
      <c r="U18" s="21">
        <f>'[2]20.11.23 ВО'!U17</f>
        <v>655433.78</v>
      </c>
      <c r="V18" s="47">
        <f>'[2]20.11.23 ВО'!V17</f>
        <v>0</v>
      </c>
      <c r="W18" s="21">
        <f>'[2]20.11.23 ВО'!W17</f>
        <v>0</v>
      </c>
      <c r="X18" s="47">
        <f>'[2]20.11.23 ВО'!X17</f>
        <v>0</v>
      </c>
      <c r="Y18" s="21">
        <f>'[2]20.11.23 ВО'!Y17</f>
        <v>0</v>
      </c>
      <c r="Z18" s="47">
        <f>'[2]20.11.23 ВО'!Z17</f>
        <v>0</v>
      </c>
      <c r="AA18" s="21">
        <f>'[2]20.11.23 ВО'!AA17</f>
        <v>0</v>
      </c>
      <c r="AB18" s="47">
        <f>'[2]20.11.23 ВО'!AB17</f>
        <v>0</v>
      </c>
      <c r="AC18" s="21">
        <f>'[2]20.11.23 ВО'!AC17</f>
        <v>0</v>
      </c>
      <c r="AD18" s="47">
        <f>'[2]20.11.23 ВО'!AD17</f>
        <v>0</v>
      </c>
      <c r="AE18" s="21">
        <f>'[2]20.11.23 ВО'!AE17</f>
        <v>0</v>
      </c>
      <c r="AF18" s="47">
        <f>'[2]20.11.23 ВО'!AF17</f>
        <v>0</v>
      </c>
      <c r="AG18" s="21">
        <f>'[2]20.11.23 ВО'!AG17</f>
        <v>0</v>
      </c>
      <c r="AH18" s="47">
        <f>'[2]20.11.23 ВО'!AH17</f>
        <v>0</v>
      </c>
      <c r="AI18" s="21">
        <f>'[2]20.11.23 ВО'!AI17</f>
        <v>0</v>
      </c>
      <c r="AJ18" s="47">
        <f>'[2]20.11.23 ВО'!AJ17</f>
        <v>0</v>
      </c>
      <c r="AK18" s="21">
        <f>'[2]20.11.23 ВО'!AK17</f>
        <v>0</v>
      </c>
      <c r="AL18" s="47">
        <f>'[2]20.11.23 ВО'!AL17</f>
        <v>0</v>
      </c>
      <c r="AM18" s="21">
        <f>'[2]20.11.23 ВО'!AM17</f>
        <v>0</v>
      </c>
      <c r="AN18" s="47">
        <f>'[2]20.11.23 ВО'!AN17</f>
        <v>0</v>
      </c>
      <c r="AO18" s="21">
        <f>'[2]20.11.23 ВО'!AO17</f>
        <v>0</v>
      </c>
      <c r="AP18" s="47">
        <f>'[2]20.11.23 ВО'!AP17</f>
        <v>0</v>
      </c>
      <c r="AQ18" s="21">
        <f>'[2]20.11.23 ВО'!AQ17</f>
        <v>0</v>
      </c>
      <c r="AR18" s="47">
        <f>'[2]20.11.23 ВО'!AR17</f>
        <v>0</v>
      </c>
      <c r="AS18" s="21">
        <f>'[2]20.11.23 ВО'!AS17</f>
        <v>0</v>
      </c>
      <c r="AT18" s="47">
        <f>'[2]20.11.23 ВО'!AT17</f>
        <v>0</v>
      </c>
      <c r="AU18" s="21">
        <f>'[2]20.11.23 ВО'!AU17</f>
        <v>0</v>
      </c>
      <c r="AV18" s="47">
        <f>'[2]20.11.23 ВО'!AV17</f>
        <v>0</v>
      </c>
      <c r="AW18" s="21">
        <f>'[2]20.11.23 ВО'!AW17</f>
        <v>0</v>
      </c>
      <c r="AX18" s="45">
        <f t="shared" si="5"/>
        <v>0</v>
      </c>
      <c r="AY18" s="27">
        <f t="shared" si="6"/>
        <v>0</v>
      </c>
      <c r="AZ18" s="45">
        <f t="shared" si="7"/>
        <v>0</v>
      </c>
      <c r="BA18" s="27">
        <f t="shared" si="8"/>
        <v>0</v>
      </c>
      <c r="BB18" s="45">
        <f t="shared" si="9"/>
        <v>0</v>
      </c>
      <c r="BC18" s="27">
        <f t="shared" si="10"/>
        <v>0</v>
      </c>
      <c r="BD18" s="47">
        <f>'[2]20.11.23 ВО'!BD17</f>
        <v>0</v>
      </c>
      <c r="BE18" s="21">
        <f>'[2]20.11.23 ВО'!BE17</f>
        <v>0</v>
      </c>
      <c r="BF18" s="47">
        <f>'[2]20.11.23 ВО'!BF17</f>
        <v>0</v>
      </c>
      <c r="BG18" s="21">
        <f>'[2]20.11.23 ВО'!BG17</f>
        <v>0</v>
      </c>
      <c r="BH18" s="47">
        <f>'[2]20.11.23 ВО'!BH17</f>
        <v>0</v>
      </c>
      <c r="BI18" s="21">
        <f>'[2]20.11.23 ВО'!BI17</f>
        <v>0</v>
      </c>
      <c r="BJ18" s="47">
        <f>'[2]20.11.23 ВО'!BJ17</f>
        <v>0</v>
      </c>
      <c r="BK18" s="21">
        <f>'[2]20.11.23 ВО'!BK17</f>
        <v>0</v>
      </c>
      <c r="BL18" s="47">
        <f>'[2]20.11.23 ВО'!BL17</f>
        <v>0</v>
      </c>
      <c r="BM18" s="21">
        <f>'[2]20.11.23 ВО'!BM17</f>
        <v>0</v>
      </c>
      <c r="BN18" s="47">
        <f>'[2]20.11.23 ВО'!BN17</f>
        <v>0</v>
      </c>
      <c r="BO18" s="21">
        <f>'[2]20.11.23 ВО'!BO17</f>
        <v>0</v>
      </c>
      <c r="BP18" s="45">
        <f t="shared" si="11"/>
        <v>3276</v>
      </c>
      <c r="BQ18" s="27">
        <f t="shared" si="12"/>
        <v>155910570.05000001</v>
      </c>
      <c r="BR18" s="45">
        <f t="shared" si="13"/>
        <v>0</v>
      </c>
      <c r="BS18" s="21">
        <f t="shared" si="14"/>
        <v>0</v>
      </c>
      <c r="BT18" s="45">
        <f t="shared" si="15"/>
        <v>2506</v>
      </c>
      <c r="BU18" s="21">
        <f t="shared" si="16"/>
        <v>118964387.14</v>
      </c>
      <c r="BV18" s="47">
        <f>'[2]20.11.23 ВО'!BV17</f>
        <v>3146</v>
      </c>
      <c r="BW18" s="21">
        <f>'[2]20.11.23 ВО'!BW17</f>
        <v>133206040.05</v>
      </c>
      <c r="BX18" s="47">
        <f>'[2]20.11.23 ВО'!BX17</f>
        <v>0</v>
      </c>
      <c r="BY18" s="21">
        <f>'[2]20.11.23 ВО'!BY17</f>
        <v>0</v>
      </c>
      <c r="BZ18" s="47">
        <f>'[2]20.11.23 ВО'!BZ17</f>
        <v>2506</v>
      </c>
      <c r="CA18" s="21">
        <f>'[2]20.11.23 ВО'!CA17</f>
        <v>118964387.14</v>
      </c>
      <c r="CB18" s="47">
        <f>'[2]20.11.23 ВО'!CB17</f>
        <v>130</v>
      </c>
      <c r="CC18" s="21">
        <f>'[2]20.11.23 ВО'!CC17</f>
        <v>22704530</v>
      </c>
      <c r="CD18" s="47">
        <f>'[2]20.11.23 ВО'!CD17</f>
        <v>0</v>
      </c>
      <c r="CE18" s="21">
        <f>'[2]20.11.23 ВО'!CE17</f>
        <v>0</v>
      </c>
    </row>
    <row r="19" spans="1:83" s="19" customFormat="1" ht="30" customHeight="1" x14ac:dyDescent="0.25">
      <c r="A19" s="15">
        <v>9</v>
      </c>
      <c r="B19" s="17" t="s">
        <v>72</v>
      </c>
      <c r="C19" s="15" t="s">
        <v>73</v>
      </c>
      <c r="D19" s="26"/>
      <c r="E19" s="26" t="s">
        <v>57</v>
      </c>
      <c r="F19" s="27">
        <f t="shared" si="3"/>
        <v>261254766.69</v>
      </c>
      <c r="G19" s="47">
        <f>'[2]20.11.23 ВО'!G18</f>
        <v>0</v>
      </c>
      <c r="H19" s="21">
        <f>'[2]20.11.23 ВО'!H18</f>
        <v>0</v>
      </c>
      <c r="I19" s="47">
        <f>'[2]20.11.23 ВО'!I18</f>
        <v>0</v>
      </c>
      <c r="J19" s="21">
        <f>'[2]20.11.23 ВО'!J18</f>
        <v>0</v>
      </c>
      <c r="K19" s="27">
        <f t="shared" si="4"/>
        <v>550512.56000000006</v>
      </c>
      <c r="L19" s="47">
        <f>'[2]20.11.23 ВО'!L18</f>
        <v>867</v>
      </c>
      <c r="M19" s="21">
        <f>'[2]20.11.23 ВО'!M18</f>
        <v>550512.56000000006</v>
      </c>
      <c r="N19" s="47">
        <f>'[2]20.11.23 ВО'!N18</f>
        <v>0</v>
      </c>
      <c r="O19" s="21">
        <f>'[2]20.11.23 ВО'!O18</f>
        <v>0</v>
      </c>
      <c r="P19" s="47">
        <f>'[2]20.11.23 ВО'!P18</f>
        <v>0</v>
      </c>
      <c r="Q19" s="21">
        <f>'[2]20.11.23 ВО'!Q18</f>
        <v>0</v>
      </c>
      <c r="R19" s="47">
        <f>'[2]20.11.23 ВО'!R18</f>
        <v>0</v>
      </c>
      <c r="S19" s="21">
        <f>'[2]20.11.23 ВО'!S18</f>
        <v>0</v>
      </c>
      <c r="T19" s="47">
        <f>'[2]20.11.23 ВО'!T18</f>
        <v>867</v>
      </c>
      <c r="U19" s="21">
        <f>'[2]20.11.23 ВО'!U18</f>
        <v>550512.56000000006</v>
      </c>
      <c r="V19" s="47">
        <f>'[2]20.11.23 ВО'!V18</f>
        <v>0</v>
      </c>
      <c r="W19" s="21">
        <f>'[2]20.11.23 ВО'!W18</f>
        <v>0</v>
      </c>
      <c r="X19" s="47">
        <f>'[2]20.11.23 ВО'!X18</f>
        <v>0</v>
      </c>
      <c r="Y19" s="21">
        <f>'[2]20.11.23 ВО'!Y18</f>
        <v>0</v>
      </c>
      <c r="Z19" s="47">
        <f>'[2]20.11.23 ВО'!Z18</f>
        <v>0</v>
      </c>
      <c r="AA19" s="21">
        <f>'[2]20.11.23 ВО'!AA18</f>
        <v>0</v>
      </c>
      <c r="AB19" s="47">
        <f>'[2]20.11.23 ВО'!AB18</f>
        <v>0</v>
      </c>
      <c r="AC19" s="21">
        <f>'[2]20.11.23 ВО'!AC18</f>
        <v>0</v>
      </c>
      <c r="AD19" s="47">
        <f>'[2]20.11.23 ВО'!AD18</f>
        <v>0</v>
      </c>
      <c r="AE19" s="21">
        <f>'[2]20.11.23 ВО'!AE18</f>
        <v>0</v>
      </c>
      <c r="AF19" s="47">
        <f>'[2]20.11.23 ВО'!AF18</f>
        <v>0</v>
      </c>
      <c r="AG19" s="21">
        <f>'[2]20.11.23 ВО'!AG18</f>
        <v>0</v>
      </c>
      <c r="AH19" s="47">
        <f>'[2]20.11.23 ВО'!AH18</f>
        <v>0</v>
      </c>
      <c r="AI19" s="21">
        <f>'[2]20.11.23 ВО'!AI18</f>
        <v>0</v>
      </c>
      <c r="AJ19" s="47">
        <f>'[2]20.11.23 ВО'!AJ18</f>
        <v>0</v>
      </c>
      <c r="AK19" s="21">
        <f>'[2]20.11.23 ВО'!AK18</f>
        <v>0</v>
      </c>
      <c r="AL19" s="47">
        <f>'[2]20.11.23 ВО'!AL18</f>
        <v>0</v>
      </c>
      <c r="AM19" s="21">
        <f>'[2]20.11.23 ВО'!AM18</f>
        <v>0</v>
      </c>
      <c r="AN19" s="47">
        <f>'[2]20.11.23 ВО'!AN18</f>
        <v>0</v>
      </c>
      <c r="AO19" s="21">
        <f>'[2]20.11.23 ВО'!AO18</f>
        <v>0</v>
      </c>
      <c r="AP19" s="47">
        <f>'[2]20.11.23 ВО'!AP18</f>
        <v>0</v>
      </c>
      <c r="AQ19" s="21">
        <f>'[2]20.11.23 ВО'!AQ18</f>
        <v>0</v>
      </c>
      <c r="AR19" s="47">
        <f>'[2]20.11.23 ВО'!AR18</f>
        <v>0</v>
      </c>
      <c r="AS19" s="21">
        <f>'[2]20.11.23 ВО'!AS18</f>
        <v>0</v>
      </c>
      <c r="AT19" s="47">
        <f>'[2]20.11.23 ВО'!AT18</f>
        <v>0</v>
      </c>
      <c r="AU19" s="21">
        <f>'[2]20.11.23 ВО'!AU18</f>
        <v>0</v>
      </c>
      <c r="AV19" s="47">
        <f>'[2]20.11.23 ВО'!AV18</f>
        <v>0</v>
      </c>
      <c r="AW19" s="21">
        <f>'[2]20.11.23 ВО'!AW18</f>
        <v>0</v>
      </c>
      <c r="AX19" s="45">
        <f t="shared" si="5"/>
        <v>0</v>
      </c>
      <c r="AY19" s="27">
        <f t="shared" si="6"/>
        <v>0</v>
      </c>
      <c r="AZ19" s="45">
        <f t="shared" si="7"/>
        <v>0</v>
      </c>
      <c r="BA19" s="27">
        <f t="shared" si="8"/>
        <v>0</v>
      </c>
      <c r="BB19" s="45">
        <f t="shared" si="9"/>
        <v>0</v>
      </c>
      <c r="BC19" s="27">
        <f t="shared" si="10"/>
        <v>0</v>
      </c>
      <c r="BD19" s="47">
        <f>'[2]20.11.23 ВО'!BD18</f>
        <v>0</v>
      </c>
      <c r="BE19" s="21">
        <f>'[2]20.11.23 ВО'!BE18</f>
        <v>0</v>
      </c>
      <c r="BF19" s="47">
        <f>'[2]20.11.23 ВО'!BF18</f>
        <v>0</v>
      </c>
      <c r="BG19" s="21">
        <f>'[2]20.11.23 ВО'!BG18</f>
        <v>0</v>
      </c>
      <c r="BH19" s="47">
        <f>'[2]20.11.23 ВО'!BH18</f>
        <v>0</v>
      </c>
      <c r="BI19" s="21">
        <f>'[2]20.11.23 ВО'!BI18</f>
        <v>0</v>
      </c>
      <c r="BJ19" s="47">
        <f>'[2]20.11.23 ВО'!BJ18</f>
        <v>0</v>
      </c>
      <c r="BK19" s="21">
        <f>'[2]20.11.23 ВО'!BK18</f>
        <v>0</v>
      </c>
      <c r="BL19" s="47">
        <f>'[2]20.11.23 ВО'!BL18</f>
        <v>0</v>
      </c>
      <c r="BM19" s="21">
        <f>'[2]20.11.23 ВО'!BM18</f>
        <v>0</v>
      </c>
      <c r="BN19" s="47">
        <f>'[2]20.11.23 ВО'!BN18</f>
        <v>0</v>
      </c>
      <c r="BO19" s="21">
        <f>'[2]20.11.23 ВО'!BO18</f>
        <v>0</v>
      </c>
      <c r="BP19" s="45">
        <f t="shared" si="11"/>
        <v>6079</v>
      </c>
      <c r="BQ19" s="27">
        <f t="shared" si="12"/>
        <v>260704254.13</v>
      </c>
      <c r="BR19" s="45">
        <f t="shared" si="13"/>
        <v>0</v>
      </c>
      <c r="BS19" s="21">
        <f t="shared" si="14"/>
        <v>0</v>
      </c>
      <c r="BT19" s="45">
        <f t="shared" si="15"/>
        <v>0</v>
      </c>
      <c r="BU19" s="21">
        <f t="shared" si="16"/>
        <v>0</v>
      </c>
      <c r="BV19" s="47">
        <f>'[2]20.11.23 ВО'!BV18</f>
        <v>6079</v>
      </c>
      <c r="BW19" s="21">
        <f>'[2]20.11.23 ВО'!BW18</f>
        <v>260704254.13</v>
      </c>
      <c r="BX19" s="47">
        <f>'[2]20.11.23 ВО'!BX18</f>
        <v>0</v>
      </c>
      <c r="BY19" s="21">
        <f>'[2]20.11.23 ВО'!BY18</f>
        <v>0</v>
      </c>
      <c r="BZ19" s="47">
        <f>'[2]20.11.23 ВО'!BZ18</f>
        <v>0</v>
      </c>
      <c r="CA19" s="21">
        <f>'[2]20.11.23 ВО'!CA18</f>
        <v>0</v>
      </c>
      <c r="CB19" s="47">
        <f>'[2]20.11.23 ВО'!CB18</f>
        <v>0</v>
      </c>
      <c r="CC19" s="21">
        <f>'[2]20.11.23 ВО'!CC18</f>
        <v>0</v>
      </c>
      <c r="CD19" s="47">
        <f>'[2]20.11.23 ВО'!CD18</f>
        <v>0</v>
      </c>
      <c r="CE19" s="21">
        <f>'[2]20.11.23 ВО'!CE18</f>
        <v>0</v>
      </c>
    </row>
    <row r="20" spans="1:83" s="19" customFormat="1" ht="30" customHeight="1" x14ac:dyDescent="0.25">
      <c r="A20" s="15">
        <v>10</v>
      </c>
      <c r="B20" s="17" t="s">
        <v>74</v>
      </c>
      <c r="C20" s="15" t="s">
        <v>75</v>
      </c>
      <c r="D20" s="26"/>
      <c r="E20" s="26" t="s">
        <v>57</v>
      </c>
      <c r="F20" s="27">
        <f t="shared" si="3"/>
        <v>1577772.54</v>
      </c>
      <c r="G20" s="47">
        <f>'[2]20.11.23 ВО'!G19</f>
        <v>0</v>
      </c>
      <c r="H20" s="21">
        <f>'[2]20.11.23 ВО'!H19</f>
        <v>0</v>
      </c>
      <c r="I20" s="47">
        <f>'[2]20.11.23 ВО'!I19</f>
        <v>0</v>
      </c>
      <c r="J20" s="21">
        <f>'[2]20.11.23 ВО'!J19</f>
        <v>0</v>
      </c>
      <c r="K20" s="27">
        <f t="shared" si="4"/>
        <v>1577772.54</v>
      </c>
      <c r="L20" s="47">
        <f>'[2]20.11.23 ВО'!L19</f>
        <v>0</v>
      </c>
      <c r="M20" s="21">
        <f>'[2]20.11.23 ВО'!M19</f>
        <v>0</v>
      </c>
      <c r="N20" s="47">
        <f>'[2]20.11.23 ВО'!N19</f>
        <v>0</v>
      </c>
      <c r="O20" s="21">
        <f>'[2]20.11.23 ВО'!O19</f>
        <v>0</v>
      </c>
      <c r="P20" s="47">
        <f>'[2]20.11.23 ВО'!P19</f>
        <v>0</v>
      </c>
      <c r="Q20" s="21">
        <f>'[2]20.11.23 ВО'!Q19</f>
        <v>0</v>
      </c>
      <c r="R20" s="47">
        <f>'[2]20.11.23 ВО'!R19</f>
        <v>0</v>
      </c>
      <c r="S20" s="21">
        <f>'[2]20.11.23 ВО'!S19</f>
        <v>0</v>
      </c>
      <c r="T20" s="47">
        <f>'[2]20.11.23 ВО'!T19</f>
        <v>0</v>
      </c>
      <c r="U20" s="21">
        <f>'[2]20.11.23 ВО'!U19</f>
        <v>0</v>
      </c>
      <c r="V20" s="47">
        <f>'[2]20.11.23 ВО'!V19</f>
        <v>0</v>
      </c>
      <c r="W20" s="21">
        <f>'[2]20.11.23 ВО'!W19</f>
        <v>0</v>
      </c>
      <c r="X20" s="47">
        <f>'[2]20.11.23 ВО'!X19</f>
        <v>0</v>
      </c>
      <c r="Y20" s="21">
        <f>'[2]20.11.23 ВО'!Y19</f>
        <v>0</v>
      </c>
      <c r="Z20" s="47">
        <f>'[2]20.11.23 ВО'!Z19</f>
        <v>0</v>
      </c>
      <c r="AA20" s="21">
        <f>'[2]20.11.23 ВО'!AA19</f>
        <v>0</v>
      </c>
      <c r="AB20" s="47">
        <f>'[2]20.11.23 ВО'!AB19</f>
        <v>0</v>
      </c>
      <c r="AC20" s="21">
        <f>'[2]20.11.23 ВО'!AC19</f>
        <v>0</v>
      </c>
      <c r="AD20" s="47">
        <f>'[2]20.11.23 ВО'!AD19</f>
        <v>462</v>
      </c>
      <c r="AE20" s="21">
        <f>'[2]20.11.23 ВО'!AE19</f>
        <v>1577772.54</v>
      </c>
      <c r="AF20" s="47">
        <f>'[2]20.11.23 ВО'!AF19</f>
        <v>462</v>
      </c>
      <c r="AG20" s="21">
        <f>'[2]20.11.23 ВО'!AG19</f>
        <v>1577772.54</v>
      </c>
      <c r="AH20" s="47">
        <f>'[2]20.11.23 ВО'!AH19</f>
        <v>0</v>
      </c>
      <c r="AI20" s="21">
        <f>'[2]20.11.23 ВО'!AI19</f>
        <v>0</v>
      </c>
      <c r="AJ20" s="47">
        <f>'[2]20.11.23 ВО'!AJ19</f>
        <v>0</v>
      </c>
      <c r="AK20" s="21">
        <f>'[2]20.11.23 ВО'!AK19</f>
        <v>0</v>
      </c>
      <c r="AL20" s="47">
        <f>'[2]20.11.23 ВО'!AL19</f>
        <v>0</v>
      </c>
      <c r="AM20" s="21">
        <f>'[2]20.11.23 ВО'!AM19</f>
        <v>0</v>
      </c>
      <c r="AN20" s="47">
        <f>'[2]20.11.23 ВО'!AN19</f>
        <v>0</v>
      </c>
      <c r="AO20" s="21">
        <f>'[2]20.11.23 ВО'!AO19</f>
        <v>0</v>
      </c>
      <c r="AP20" s="47">
        <f>'[2]20.11.23 ВО'!AP19</f>
        <v>0</v>
      </c>
      <c r="AQ20" s="21">
        <f>'[2]20.11.23 ВО'!AQ19</f>
        <v>0</v>
      </c>
      <c r="AR20" s="47">
        <f>'[2]20.11.23 ВО'!AR19</f>
        <v>0</v>
      </c>
      <c r="AS20" s="21">
        <f>'[2]20.11.23 ВО'!AS19</f>
        <v>0</v>
      </c>
      <c r="AT20" s="47">
        <f>'[2]20.11.23 ВО'!AT19</f>
        <v>0</v>
      </c>
      <c r="AU20" s="21">
        <f>'[2]20.11.23 ВО'!AU19</f>
        <v>0</v>
      </c>
      <c r="AV20" s="47">
        <f>'[2]20.11.23 ВО'!AV19</f>
        <v>0</v>
      </c>
      <c r="AW20" s="21">
        <f>'[2]20.11.23 ВО'!AW19</f>
        <v>0</v>
      </c>
      <c r="AX20" s="45">
        <f t="shared" si="5"/>
        <v>0</v>
      </c>
      <c r="AY20" s="27">
        <f t="shared" si="6"/>
        <v>0</v>
      </c>
      <c r="AZ20" s="45">
        <f t="shared" si="7"/>
        <v>0</v>
      </c>
      <c r="BA20" s="27">
        <f t="shared" si="8"/>
        <v>0</v>
      </c>
      <c r="BB20" s="45">
        <f t="shared" si="9"/>
        <v>0</v>
      </c>
      <c r="BC20" s="27">
        <f t="shared" si="10"/>
        <v>0</v>
      </c>
      <c r="BD20" s="47">
        <f>'[2]20.11.23 ВО'!BD19</f>
        <v>0</v>
      </c>
      <c r="BE20" s="21">
        <f>'[2]20.11.23 ВО'!BE19</f>
        <v>0</v>
      </c>
      <c r="BF20" s="47">
        <f>'[2]20.11.23 ВО'!BF19</f>
        <v>0</v>
      </c>
      <c r="BG20" s="21">
        <f>'[2]20.11.23 ВО'!BG19</f>
        <v>0</v>
      </c>
      <c r="BH20" s="47">
        <f>'[2]20.11.23 ВО'!BH19</f>
        <v>0</v>
      </c>
      <c r="BI20" s="21">
        <f>'[2]20.11.23 ВО'!BI19</f>
        <v>0</v>
      </c>
      <c r="BJ20" s="47">
        <f>'[2]20.11.23 ВО'!BJ19</f>
        <v>0</v>
      </c>
      <c r="BK20" s="21">
        <f>'[2]20.11.23 ВО'!BK19</f>
        <v>0</v>
      </c>
      <c r="BL20" s="47">
        <f>'[2]20.11.23 ВО'!BL19</f>
        <v>0</v>
      </c>
      <c r="BM20" s="21">
        <f>'[2]20.11.23 ВО'!BM19</f>
        <v>0</v>
      </c>
      <c r="BN20" s="47">
        <f>'[2]20.11.23 ВО'!BN19</f>
        <v>0</v>
      </c>
      <c r="BO20" s="21">
        <f>'[2]20.11.23 ВО'!BO19</f>
        <v>0</v>
      </c>
      <c r="BP20" s="45">
        <f t="shared" si="11"/>
        <v>0</v>
      </c>
      <c r="BQ20" s="27">
        <f t="shared" si="12"/>
        <v>0</v>
      </c>
      <c r="BR20" s="45">
        <f t="shared" si="13"/>
        <v>0</v>
      </c>
      <c r="BS20" s="21">
        <f t="shared" si="14"/>
        <v>0</v>
      </c>
      <c r="BT20" s="45">
        <f t="shared" si="15"/>
        <v>0</v>
      </c>
      <c r="BU20" s="21">
        <f t="shared" si="16"/>
        <v>0</v>
      </c>
      <c r="BV20" s="47">
        <f>'[2]20.11.23 ВО'!BV19</f>
        <v>0</v>
      </c>
      <c r="BW20" s="21">
        <f>'[2]20.11.23 ВО'!BW19</f>
        <v>0</v>
      </c>
      <c r="BX20" s="47">
        <f>'[2]20.11.23 ВО'!BX19</f>
        <v>0</v>
      </c>
      <c r="BY20" s="21">
        <f>'[2]20.11.23 ВО'!BY19</f>
        <v>0</v>
      </c>
      <c r="BZ20" s="47">
        <f>'[2]20.11.23 ВО'!BZ19</f>
        <v>0</v>
      </c>
      <c r="CA20" s="21">
        <f>'[2]20.11.23 ВО'!CA19</f>
        <v>0</v>
      </c>
      <c r="CB20" s="47">
        <f>'[2]20.11.23 ВО'!CB19</f>
        <v>0</v>
      </c>
      <c r="CC20" s="21">
        <f>'[2]20.11.23 ВО'!CC19</f>
        <v>0</v>
      </c>
      <c r="CD20" s="47">
        <f>'[2]20.11.23 ВО'!CD19</f>
        <v>0</v>
      </c>
      <c r="CE20" s="21">
        <f>'[2]20.11.23 ВО'!CE19</f>
        <v>0</v>
      </c>
    </row>
    <row r="21" spans="1:83" s="19" customFormat="1" ht="30" customHeight="1" x14ac:dyDescent="0.25">
      <c r="A21" s="18"/>
      <c r="B21" s="16" t="s">
        <v>76</v>
      </c>
      <c r="C21" s="18"/>
      <c r="D21" s="26"/>
      <c r="E21" s="26"/>
      <c r="F21" s="27"/>
      <c r="G21" s="47">
        <f>'[2]20.11.23 ВО'!G20</f>
        <v>0</v>
      </c>
      <c r="H21" s="21">
        <f>'[2]20.11.23 ВО'!H20</f>
        <v>0</v>
      </c>
      <c r="I21" s="47">
        <f>'[2]20.11.23 ВО'!I20</f>
        <v>0</v>
      </c>
      <c r="J21" s="21">
        <f>'[2]20.11.23 ВО'!J20</f>
        <v>0</v>
      </c>
      <c r="K21" s="27"/>
      <c r="L21" s="47">
        <f>'[2]20.11.23 ВО'!L20</f>
        <v>0</v>
      </c>
      <c r="M21" s="21">
        <f>'[2]20.11.23 ВО'!M20</f>
        <v>0</v>
      </c>
      <c r="N21" s="47">
        <f>'[2]20.11.23 ВО'!N20</f>
        <v>0</v>
      </c>
      <c r="O21" s="21">
        <f>'[2]20.11.23 ВО'!O20</f>
        <v>0</v>
      </c>
      <c r="P21" s="47">
        <f>'[2]20.11.23 ВО'!P20</f>
        <v>0</v>
      </c>
      <c r="Q21" s="21">
        <f>'[2]20.11.23 ВО'!Q20</f>
        <v>0</v>
      </c>
      <c r="R21" s="47">
        <f>'[2]20.11.23 ВО'!R20</f>
        <v>0</v>
      </c>
      <c r="S21" s="21">
        <f>'[2]20.11.23 ВО'!S20</f>
        <v>0</v>
      </c>
      <c r="T21" s="47">
        <f>'[2]20.11.23 ВО'!T20</f>
        <v>0</v>
      </c>
      <c r="U21" s="21">
        <f>'[2]20.11.23 ВО'!U20</f>
        <v>0</v>
      </c>
      <c r="V21" s="47">
        <f>'[2]20.11.23 ВО'!V20</f>
        <v>0</v>
      </c>
      <c r="W21" s="21">
        <f>'[2]20.11.23 ВО'!W20</f>
        <v>0</v>
      </c>
      <c r="X21" s="47">
        <f>'[2]20.11.23 ВО'!X20</f>
        <v>0</v>
      </c>
      <c r="Y21" s="21">
        <f>'[2]20.11.23 ВО'!Y20</f>
        <v>0</v>
      </c>
      <c r="Z21" s="47">
        <f>'[2]20.11.23 ВО'!Z20</f>
        <v>0</v>
      </c>
      <c r="AA21" s="21">
        <f>'[2]20.11.23 ВО'!AA20</f>
        <v>0</v>
      </c>
      <c r="AB21" s="47">
        <f>'[2]20.11.23 ВО'!AB20</f>
        <v>0</v>
      </c>
      <c r="AC21" s="21">
        <f>'[2]20.11.23 ВО'!AC20</f>
        <v>0</v>
      </c>
      <c r="AD21" s="47">
        <f>'[2]20.11.23 ВО'!AD20</f>
        <v>0</v>
      </c>
      <c r="AE21" s="21">
        <f>'[2]20.11.23 ВО'!AE20</f>
        <v>0</v>
      </c>
      <c r="AF21" s="47">
        <f>'[2]20.11.23 ВО'!AF20</f>
        <v>0</v>
      </c>
      <c r="AG21" s="21">
        <f>'[2]20.11.23 ВО'!AG20</f>
        <v>0</v>
      </c>
      <c r="AH21" s="47">
        <f>'[2]20.11.23 ВО'!AH20</f>
        <v>0</v>
      </c>
      <c r="AI21" s="21">
        <f>'[2]20.11.23 ВО'!AI20</f>
        <v>0</v>
      </c>
      <c r="AJ21" s="47">
        <f>'[2]20.11.23 ВО'!AJ20</f>
        <v>0</v>
      </c>
      <c r="AK21" s="21">
        <f>'[2]20.11.23 ВО'!AK20</f>
        <v>0</v>
      </c>
      <c r="AL21" s="47">
        <f>'[2]20.11.23 ВО'!AL20</f>
        <v>0</v>
      </c>
      <c r="AM21" s="21">
        <f>'[2]20.11.23 ВО'!AM20</f>
        <v>0</v>
      </c>
      <c r="AN21" s="47">
        <f>'[2]20.11.23 ВО'!AN20</f>
        <v>0</v>
      </c>
      <c r="AO21" s="21">
        <f>'[2]20.11.23 ВО'!AO20</f>
        <v>0</v>
      </c>
      <c r="AP21" s="47">
        <f>'[2]20.11.23 ВО'!AP20</f>
        <v>0</v>
      </c>
      <c r="AQ21" s="21">
        <f>'[2]20.11.23 ВО'!AQ20</f>
        <v>0</v>
      </c>
      <c r="AR21" s="47">
        <f>'[2]20.11.23 ВО'!AR20</f>
        <v>0</v>
      </c>
      <c r="AS21" s="21">
        <f>'[2]20.11.23 ВО'!AS20</f>
        <v>0</v>
      </c>
      <c r="AT21" s="47">
        <f>'[2]20.11.23 ВО'!AT20</f>
        <v>0</v>
      </c>
      <c r="AU21" s="21">
        <f>'[2]20.11.23 ВО'!AU20</f>
        <v>0</v>
      </c>
      <c r="AV21" s="47">
        <f>'[2]20.11.23 ВО'!AV20</f>
        <v>0</v>
      </c>
      <c r="AW21" s="21">
        <f>'[2]20.11.23 ВО'!AW20</f>
        <v>0</v>
      </c>
      <c r="AX21" s="45">
        <f t="shared" si="5"/>
        <v>0</v>
      </c>
      <c r="AY21" s="27">
        <f t="shared" si="6"/>
        <v>0</v>
      </c>
      <c r="AZ21" s="45">
        <f t="shared" si="7"/>
        <v>0</v>
      </c>
      <c r="BA21" s="27">
        <f t="shared" si="8"/>
        <v>0</v>
      </c>
      <c r="BB21" s="45">
        <f t="shared" si="9"/>
        <v>0</v>
      </c>
      <c r="BC21" s="27">
        <f t="shared" si="10"/>
        <v>0</v>
      </c>
      <c r="BD21" s="47">
        <f>'[2]20.11.23 ВО'!BD20</f>
        <v>0</v>
      </c>
      <c r="BE21" s="21">
        <f>'[2]20.11.23 ВО'!BE20</f>
        <v>0</v>
      </c>
      <c r="BF21" s="47">
        <f>'[2]20.11.23 ВО'!BF20</f>
        <v>0</v>
      </c>
      <c r="BG21" s="21">
        <f>'[2]20.11.23 ВО'!BG20</f>
        <v>0</v>
      </c>
      <c r="BH21" s="47">
        <f>'[2]20.11.23 ВО'!BH20</f>
        <v>0</v>
      </c>
      <c r="BI21" s="21">
        <f>'[2]20.11.23 ВО'!BI20</f>
        <v>0</v>
      </c>
      <c r="BJ21" s="47">
        <f>'[2]20.11.23 ВО'!BJ20</f>
        <v>0</v>
      </c>
      <c r="BK21" s="21">
        <f>'[2]20.11.23 ВО'!BK20</f>
        <v>0</v>
      </c>
      <c r="BL21" s="47">
        <f>'[2]20.11.23 ВО'!BL20</f>
        <v>0</v>
      </c>
      <c r="BM21" s="21">
        <f>'[2]20.11.23 ВО'!BM20</f>
        <v>0</v>
      </c>
      <c r="BN21" s="47">
        <f>'[2]20.11.23 ВО'!BN20</f>
        <v>0</v>
      </c>
      <c r="BO21" s="21">
        <f>'[2]20.11.23 ВО'!BO20</f>
        <v>0</v>
      </c>
      <c r="BP21" s="45">
        <f t="shared" si="11"/>
        <v>0</v>
      </c>
      <c r="BQ21" s="27">
        <f t="shared" si="12"/>
        <v>0</v>
      </c>
      <c r="BR21" s="45">
        <f t="shared" si="13"/>
        <v>0</v>
      </c>
      <c r="BS21" s="21">
        <f t="shared" si="14"/>
        <v>0</v>
      </c>
      <c r="BT21" s="45">
        <f t="shared" si="15"/>
        <v>0</v>
      </c>
      <c r="BU21" s="21">
        <f t="shared" si="16"/>
        <v>0</v>
      </c>
      <c r="BV21" s="47">
        <f>'[2]20.11.23 ВО'!BV20</f>
        <v>0</v>
      </c>
      <c r="BW21" s="21">
        <f>'[2]20.11.23 ВО'!BW20</f>
        <v>0</v>
      </c>
      <c r="BX21" s="47">
        <f>'[2]20.11.23 ВО'!BX20</f>
        <v>0</v>
      </c>
      <c r="BY21" s="21">
        <f>'[2]20.11.23 ВО'!BY20</f>
        <v>0</v>
      </c>
      <c r="BZ21" s="47">
        <f>'[2]20.11.23 ВО'!BZ20</f>
        <v>0</v>
      </c>
      <c r="CA21" s="21">
        <f>'[2]20.11.23 ВО'!CA20</f>
        <v>0</v>
      </c>
      <c r="CB21" s="47">
        <f>'[2]20.11.23 ВО'!CB20</f>
        <v>0</v>
      </c>
      <c r="CC21" s="21">
        <f>'[2]20.11.23 ВО'!CC20</f>
        <v>0</v>
      </c>
      <c r="CD21" s="47">
        <f>'[2]20.11.23 ВО'!CD20</f>
        <v>0</v>
      </c>
      <c r="CE21" s="21">
        <f>'[2]20.11.23 ВО'!CE20</f>
        <v>0</v>
      </c>
    </row>
    <row r="22" spans="1:83" s="19" customFormat="1" ht="30" customHeight="1" x14ac:dyDescent="0.25">
      <c r="A22" s="15">
        <v>11</v>
      </c>
      <c r="B22" s="48" t="s">
        <v>77</v>
      </c>
      <c r="C22" s="15" t="s">
        <v>78</v>
      </c>
      <c r="D22" s="26"/>
      <c r="E22" s="26" t="s">
        <v>57</v>
      </c>
      <c r="F22" s="27">
        <f t="shared" ref="F22:F55" si="17">H22+K22+AY22+BQ22</f>
        <v>1004384022.97</v>
      </c>
      <c r="G22" s="47">
        <f>'[2]20.11.23 ВО'!G21</f>
        <v>0</v>
      </c>
      <c r="H22" s="21">
        <f>'[2]20.11.23 ВО'!H21</f>
        <v>0</v>
      </c>
      <c r="I22" s="47">
        <f>'[2]20.11.23 ВО'!I21</f>
        <v>0</v>
      </c>
      <c r="J22" s="21">
        <f>'[2]20.11.23 ВО'!J21</f>
        <v>0</v>
      </c>
      <c r="K22" s="27">
        <f t="shared" ref="K22:K55" si="18">M22+Y22+AA22+AE22+AW22</f>
        <v>414143858.00999999</v>
      </c>
      <c r="L22" s="47">
        <f>'[2]20.11.23 ВО'!L21</f>
        <v>153661</v>
      </c>
      <c r="M22" s="21">
        <f>'[2]20.11.23 ВО'!M21</f>
        <v>112793238.31</v>
      </c>
      <c r="N22" s="47">
        <f>'[2]20.11.23 ВО'!N21</f>
        <v>9244</v>
      </c>
      <c r="O22" s="21">
        <f>'[2]20.11.23 ВО'!O21</f>
        <v>16350319.15</v>
      </c>
      <c r="P22" s="47">
        <f>'[2]20.11.23 ВО'!P21</f>
        <v>26594</v>
      </c>
      <c r="Q22" s="21">
        <f>'[2]20.11.23 ВО'!Q21</f>
        <v>67144970.459999993</v>
      </c>
      <c r="R22" s="47">
        <f>'[2]20.11.23 ВО'!R21</f>
        <v>5659</v>
      </c>
      <c r="S22" s="21">
        <f>'[2]20.11.23 ВО'!S21</f>
        <v>5635495.25</v>
      </c>
      <c r="T22" s="47">
        <f>'[2]20.11.23 ВО'!T21</f>
        <v>117823</v>
      </c>
      <c r="U22" s="21">
        <f>'[2]20.11.23 ВО'!U21</f>
        <v>29297948.699999999</v>
      </c>
      <c r="V22" s="47">
        <f>'[2]20.11.23 ВО'!V21</f>
        <v>377</v>
      </c>
      <c r="W22" s="21">
        <f>'[2]20.11.23 ВО'!W21</f>
        <v>407353.97</v>
      </c>
      <c r="X22" s="47">
        <f>'[2]20.11.23 ВО'!X21</f>
        <v>45170</v>
      </c>
      <c r="Y22" s="21">
        <f>'[2]20.11.23 ВО'!Y21</f>
        <v>35799565.479999997</v>
      </c>
      <c r="Z22" s="47">
        <f>'[2]20.11.23 ВО'!Z21</f>
        <v>182997</v>
      </c>
      <c r="AA22" s="49">
        <f>'[2]20.11.23 ВО'!AA21+10905122.6</f>
        <v>214149764.80000001</v>
      </c>
      <c r="AB22" s="47">
        <f>'[2]20.11.23 ВО'!AB21</f>
        <v>0</v>
      </c>
      <c r="AC22" s="21">
        <f>'[2]20.11.23 ВО'!AC21</f>
        <v>0</v>
      </c>
      <c r="AD22" s="47">
        <f>'[2]20.11.23 ВО'!AD21</f>
        <v>26687</v>
      </c>
      <c r="AE22" s="21">
        <f>'[2]20.11.23 ВО'!AE21</f>
        <v>39251901.640000001</v>
      </c>
      <c r="AF22" s="47">
        <f>'[2]20.11.23 ВО'!AF21</f>
        <v>5273</v>
      </c>
      <c r="AG22" s="21">
        <f>'[2]20.11.23 ВО'!AG21</f>
        <v>14639389.9</v>
      </c>
      <c r="AH22" s="47">
        <f>'[2]20.11.23 ВО'!AH21</f>
        <v>0</v>
      </c>
      <c r="AI22" s="21">
        <f>'[2]20.11.23 ВО'!AI21</f>
        <v>0</v>
      </c>
      <c r="AJ22" s="47">
        <f>'[2]20.11.23 ВО'!AJ21</f>
        <v>7210</v>
      </c>
      <c r="AK22" s="21">
        <f>'[2]20.11.23 ВО'!AK21</f>
        <v>3492175</v>
      </c>
      <c r="AL22" s="47">
        <f>'[2]20.11.23 ВО'!AL21</f>
        <v>3594</v>
      </c>
      <c r="AM22" s="21">
        <f>'[2]20.11.23 ВО'!AM21</f>
        <v>3579840.14</v>
      </c>
      <c r="AN22" s="47">
        <f>'[2]20.11.23 ВО'!AN21</f>
        <v>0</v>
      </c>
      <c r="AO22" s="21">
        <f>'[2]20.11.23 ВО'!AO21</f>
        <v>0</v>
      </c>
      <c r="AP22" s="47">
        <f>'[2]20.11.23 ВО'!AP21</f>
        <v>6730</v>
      </c>
      <c r="AQ22" s="21">
        <f>'[2]20.11.23 ВО'!AQ21</f>
        <v>13177242.6</v>
      </c>
      <c r="AR22" s="47">
        <f>'[2]20.11.23 ВО'!AR21</f>
        <v>0</v>
      </c>
      <c r="AS22" s="21">
        <f>'[2]20.11.23 ВО'!AS21</f>
        <v>0</v>
      </c>
      <c r="AT22" s="47">
        <f>'[2]20.11.23 ВО'!AT21</f>
        <v>3880</v>
      </c>
      <c r="AU22" s="21">
        <f>'[2]20.11.23 ВО'!AU21</f>
        <v>4363254</v>
      </c>
      <c r="AV22" s="47">
        <f>'[2]20.11.23 ВО'!AV21</f>
        <v>9922</v>
      </c>
      <c r="AW22" s="21">
        <f>'[2]20.11.23 ВО'!AW21</f>
        <v>12149387.779999999</v>
      </c>
      <c r="AX22" s="45">
        <f t="shared" si="5"/>
        <v>8816</v>
      </c>
      <c r="AY22" s="27">
        <f t="shared" si="6"/>
        <v>209812548.24000001</v>
      </c>
      <c r="AZ22" s="45">
        <f t="shared" si="7"/>
        <v>1719</v>
      </c>
      <c r="BA22" s="27">
        <f t="shared" si="8"/>
        <v>104832180.65000001</v>
      </c>
      <c r="BB22" s="45">
        <f t="shared" si="9"/>
        <v>0</v>
      </c>
      <c r="BC22" s="27">
        <f t="shared" si="10"/>
        <v>0</v>
      </c>
      <c r="BD22" s="47">
        <f>'[2]20.11.23 ВО'!BD21</f>
        <v>6753</v>
      </c>
      <c r="BE22" s="21">
        <f>'[2]20.11.23 ВО'!BE21</f>
        <v>170991481.18000001</v>
      </c>
      <c r="BF22" s="47">
        <f>'[2]20.11.23 ВО'!BF21</f>
        <v>1719</v>
      </c>
      <c r="BG22" s="21">
        <f>'[2]20.11.23 ВО'!BG21</f>
        <v>104832180.65000001</v>
      </c>
      <c r="BH22" s="47">
        <f>'[2]20.11.23 ВО'!BH21</f>
        <v>0</v>
      </c>
      <c r="BI22" s="21">
        <f>'[2]20.11.23 ВО'!BI21</f>
        <v>0</v>
      </c>
      <c r="BJ22" s="47">
        <f>'[2]20.11.23 ВО'!BJ21</f>
        <v>2063</v>
      </c>
      <c r="BK22" s="21">
        <f>'[2]20.11.23 ВО'!BK21</f>
        <v>38821067.060000002</v>
      </c>
      <c r="BL22" s="47">
        <f>'[2]20.11.23 ВО'!BL21</f>
        <v>0</v>
      </c>
      <c r="BM22" s="21">
        <f>'[2]20.11.23 ВО'!BM21</f>
        <v>0</v>
      </c>
      <c r="BN22" s="47">
        <f>'[2]20.11.23 ВО'!BN21</f>
        <v>0</v>
      </c>
      <c r="BO22" s="21">
        <f>'[2]20.11.23 ВО'!BO21</f>
        <v>0</v>
      </c>
      <c r="BP22" s="45">
        <f t="shared" si="11"/>
        <v>13174</v>
      </c>
      <c r="BQ22" s="27">
        <f t="shared" si="12"/>
        <v>380427616.72000003</v>
      </c>
      <c r="BR22" s="45">
        <f t="shared" si="13"/>
        <v>0</v>
      </c>
      <c r="BS22" s="21">
        <f t="shared" si="14"/>
        <v>0</v>
      </c>
      <c r="BT22" s="45">
        <f t="shared" si="15"/>
        <v>0</v>
      </c>
      <c r="BU22" s="21">
        <f t="shared" si="16"/>
        <v>0</v>
      </c>
      <c r="BV22" s="47">
        <f>'[2]20.11.23 ВО'!BV21</f>
        <v>13128</v>
      </c>
      <c r="BW22" s="21">
        <f>'[2]20.11.23 ВО'!BW21</f>
        <v>372635295.72000003</v>
      </c>
      <c r="BX22" s="47">
        <f>'[2]20.11.23 ВО'!BX21</f>
        <v>0</v>
      </c>
      <c r="BY22" s="21">
        <f>'[2]20.11.23 ВО'!BY21</f>
        <v>0</v>
      </c>
      <c r="BZ22" s="47">
        <f>'[2]20.11.23 ВО'!BZ21</f>
        <v>0</v>
      </c>
      <c r="CA22" s="21">
        <f>'[2]20.11.23 ВО'!CA21</f>
        <v>0</v>
      </c>
      <c r="CB22" s="47">
        <f>'[2]20.11.23 ВО'!CB21</f>
        <v>46</v>
      </c>
      <c r="CC22" s="21">
        <f>'[2]20.11.23 ВО'!CC21</f>
        <v>7792321</v>
      </c>
      <c r="CD22" s="47">
        <f>'[2]20.11.23 ВО'!CD21</f>
        <v>0</v>
      </c>
      <c r="CE22" s="21">
        <f>'[2]20.11.23 ВО'!CE21</f>
        <v>0</v>
      </c>
    </row>
    <row r="23" spans="1:83" s="19" customFormat="1" ht="30" customHeight="1" x14ac:dyDescent="0.25">
      <c r="A23" s="15">
        <f>1+A22</f>
        <v>12</v>
      </c>
      <c r="B23" s="48" t="s">
        <v>79</v>
      </c>
      <c r="C23" s="15" t="s">
        <v>80</v>
      </c>
      <c r="D23" s="26"/>
      <c r="E23" s="26" t="s">
        <v>57</v>
      </c>
      <c r="F23" s="27">
        <f t="shared" si="17"/>
        <v>563324394.63999999</v>
      </c>
      <c r="G23" s="47">
        <f>'[2]20.11.23 ВО'!G22</f>
        <v>0</v>
      </c>
      <c r="H23" s="21">
        <f>'[2]20.11.23 ВО'!H22</f>
        <v>0</v>
      </c>
      <c r="I23" s="47">
        <f>'[2]20.11.23 ВО'!I22</f>
        <v>0</v>
      </c>
      <c r="J23" s="21">
        <f>'[2]20.11.23 ВО'!J22</f>
        <v>0</v>
      </c>
      <c r="K23" s="27">
        <f t="shared" si="18"/>
        <v>33815342.25</v>
      </c>
      <c r="L23" s="47">
        <f>'[2]20.11.23 ВО'!L22</f>
        <v>279</v>
      </c>
      <c r="M23" s="21">
        <f>'[2]20.11.23 ВО'!M22</f>
        <v>50654.73</v>
      </c>
      <c r="N23" s="47">
        <f>'[2]20.11.23 ВО'!N22</f>
        <v>0</v>
      </c>
      <c r="O23" s="21">
        <f>'[2]20.11.23 ВО'!O22</f>
        <v>0</v>
      </c>
      <c r="P23" s="47">
        <f>'[2]20.11.23 ВО'!P22</f>
        <v>0</v>
      </c>
      <c r="Q23" s="21">
        <f>'[2]20.11.23 ВО'!Q22</f>
        <v>0</v>
      </c>
      <c r="R23" s="47">
        <f>'[2]20.11.23 ВО'!R22</f>
        <v>0</v>
      </c>
      <c r="S23" s="21">
        <f>'[2]20.11.23 ВО'!S22</f>
        <v>0</v>
      </c>
      <c r="T23" s="47">
        <f>'[2]20.11.23 ВО'!T22</f>
        <v>279</v>
      </c>
      <c r="U23" s="21">
        <f>'[2]20.11.23 ВО'!U22</f>
        <v>50654.73</v>
      </c>
      <c r="V23" s="47">
        <f>'[2]20.11.23 ВО'!V22</f>
        <v>0</v>
      </c>
      <c r="W23" s="21">
        <f>'[2]20.11.23 ВО'!W22</f>
        <v>0</v>
      </c>
      <c r="X23" s="47">
        <f>'[2]20.11.23 ВО'!X22</f>
        <v>31102</v>
      </c>
      <c r="Y23" s="21">
        <f>'[2]20.11.23 ВО'!Y22</f>
        <v>33063260.739999998</v>
      </c>
      <c r="Z23" s="47">
        <f>'[2]20.11.23 ВО'!Z22</f>
        <v>307</v>
      </c>
      <c r="AA23" s="21">
        <f>'[2]20.11.23 ВО'!AA22</f>
        <v>306730.14</v>
      </c>
      <c r="AB23" s="47">
        <f>'[2]20.11.23 ВО'!AB22</f>
        <v>0</v>
      </c>
      <c r="AC23" s="21">
        <f>'[2]20.11.23 ВО'!AC22</f>
        <v>0</v>
      </c>
      <c r="AD23" s="47">
        <f>'[2]20.11.23 ВО'!AD22</f>
        <v>206</v>
      </c>
      <c r="AE23" s="21">
        <f>'[2]20.11.23 ВО'!AE22</f>
        <v>394696.64</v>
      </c>
      <c r="AF23" s="47">
        <f>'[2]20.11.23 ВО'!AF22</f>
        <v>0</v>
      </c>
      <c r="AG23" s="21">
        <f>'[2]20.11.23 ВО'!AG22</f>
        <v>0</v>
      </c>
      <c r="AH23" s="47">
        <f>'[2]20.11.23 ВО'!AH22</f>
        <v>0</v>
      </c>
      <c r="AI23" s="21">
        <f>'[2]20.11.23 ВО'!AI22</f>
        <v>0</v>
      </c>
      <c r="AJ23" s="47">
        <f>'[2]20.11.23 ВО'!AJ22</f>
        <v>0</v>
      </c>
      <c r="AK23" s="21">
        <f>'[2]20.11.23 ВО'!AK22</f>
        <v>0</v>
      </c>
      <c r="AL23" s="47">
        <f>'[2]20.11.23 ВО'!AL22</f>
        <v>0</v>
      </c>
      <c r="AM23" s="21">
        <f>'[2]20.11.23 ВО'!AM22</f>
        <v>0</v>
      </c>
      <c r="AN23" s="47">
        <f>'[2]20.11.23 ВО'!AN22</f>
        <v>0</v>
      </c>
      <c r="AO23" s="21">
        <f>'[2]20.11.23 ВО'!AO22</f>
        <v>0</v>
      </c>
      <c r="AP23" s="47">
        <f>'[2]20.11.23 ВО'!AP22</f>
        <v>206</v>
      </c>
      <c r="AQ23" s="21">
        <f>'[2]20.11.23 ВО'!AQ22</f>
        <v>394696.64</v>
      </c>
      <c r="AR23" s="47">
        <f>'[2]20.11.23 ВО'!AR22</f>
        <v>0</v>
      </c>
      <c r="AS23" s="21">
        <f>'[2]20.11.23 ВО'!AS22</f>
        <v>0</v>
      </c>
      <c r="AT23" s="47">
        <f>'[2]20.11.23 ВО'!AT22</f>
        <v>0</v>
      </c>
      <c r="AU23" s="21">
        <f>'[2]20.11.23 ВО'!AU22</f>
        <v>0</v>
      </c>
      <c r="AV23" s="47">
        <f>'[2]20.11.23 ВО'!AV22</f>
        <v>0</v>
      </c>
      <c r="AW23" s="21">
        <f>'[2]20.11.23 ВО'!AW22</f>
        <v>0</v>
      </c>
      <c r="AX23" s="45">
        <f t="shared" si="5"/>
        <v>0</v>
      </c>
      <c r="AY23" s="27">
        <f t="shared" si="6"/>
        <v>0</v>
      </c>
      <c r="AZ23" s="45">
        <f t="shared" si="7"/>
        <v>0</v>
      </c>
      <c r="BA23" s="27">
        <f t="shared" si="8"/>
        <v>0</v>
      </c>
      <c r="BB23" s="45">
        <f t="shared" si="9"/>
        <v>0</v>
      </c>
      <c r="BC23" s="27">
        <f t="shared" si="10"/>
        <v>0</v>
      </c>
      <c r="BD23" s="47">
        <f>'[2]20.11.23 ВО'!BD22</f>
        <v>0</v>
      </c>
      <c r="BE23" s="21">
        <f>'[2]20.11.23 ВО'!BE22</f>
        <v>0</v>
      </c>
      <c r="BF23" s="47">
        <f>'[2]20.11.23 ВО'!BF22</f>
        <v>0</v>
      </c>
      <c r="BG23" s="21">
        <f>'[2]20.11.23 ВО'!BG22</f>
        <v>0</v>
      </c>
      <c r="BH23" s="47">
        <f>'[2]20.11.23 ВО'!BH22</f>
        <v>0</v>
      </c>
      <c r="BI23" s="21">
        <f>'[2]20.11.23 ВО'!BI22</f>
        <v>0</v>
      </c>
      <c r="BJ23" s="47">
        <f>'[2]20.11.23 ВО'!BJ22</f>
        <v>0</v>
      </c>
      <c r="BK23" s="21">
        <f>'[2]20.11.23 ВО'!BK22</f>
        <v>0</v>
      </c>
      <c r="BL23" s="47">
        <f>'[2]20.11.23 ВО'!BL22</f>
        <v>0</v>
      </c>
      <c r="BM23" s="21">
        <f>'[2]20.11.23 ВО'!BM22</f>
        <v>0</v>
      </c>
      <c r="BN23" s="47">
        <f>'[2]20.11.23 ВО'!BN22</f>
        <v>0</v>
      </c>
      <c r="BO23" s="21">
        <f>'[2]20.11.23 ВО'!BO22</f>
        <v>0</v>
      </c>
      <c r="BP23" s="45">
        <f t="shared" si="11"/>
        <v>12710</v>
      </c>
      <c r="BQ23" s="27">
        <f t="shared" si="12"/>
        <v>529509052.38999999</v>
      </c>
      <c r="BR23" s="45">
        <f t="shared" si="13"/>
        <v>127</v>
      </c>
      <c r="BS23" s="21">
        <f t="shared" si="14"/>
        <v>16899617.390000001</v>
      </c>
      <c r="BT23" s="45">
        <f t="shared" si="15"/>
        <v>0</v>
      </c>
      <c r="BU23" s="21">
        <f t="shared" si="16"/>
        <v>0</v>
      </c>
      <c r="BV23" s="47">
        <f>'[2]20.11.23 ВО'!BV22</f>
        <v>12297</v>
      </c>
      <c r="BW23" s="49">
        <f>'[2]20.11.23 ВО'!BW22+8736498.51</f>
        <v>452572023.38999999</v>
      </c>
      <c r="BX23" s="47">
        <f>'[2]20.11.23 ВО'!BX22</f>
        <v>127</v>
      </c>
      <c r="BY23" s="21">
        <f>'[2]20.11.23 ВО'!BY22</f>
        <v>16899617.390000001</v>
      </c>
      <c r="BZ23" s="47">
        <f>'[2]20.11.23 ВО'!BZ22</f>
        <v>0</v>
      </c>
      <c r="CA23" s="21">
        <f>'[2]20.11.23 ВО'!CA22</f>
        <v>0</v>
      </c>
      <c r="CB23" s="47">
        <f>'[2]20.11.23 ВО'!CB22</f>
        <v>413</v>
      </c>
      <c r="CC23" s="21">
        <f>'[2]20.11.23 ВО'!CC22</f>
        <v>76937029</v>
      </c>
      <c r="CD23" s="47">
        <f>'[2]20.11.23 ВО'!CD22</f>
        <v>0</v>
      </c>
      <c r="CE23" s="21">
        <f>'[2]20.11.23 ВО'!CE22</f>
        <v>0</v>
      </c>
    </row>
    <row r="24" spans="1:83" s="19" customFormat="1" ht="30" customHeight="1" x14ac:dyDescent="0.25">
      <c r="A24" s="15">
        <f t="shared" ref="A24:A53" si="19">1+A23</f>
        <v>13</v>
      </c>
      <c r="B24" s="48" t="s">
        <v>81</v>
      </c>
      <c r="C24" s="15" t="s">
        <v>82</v>
      </c>
      <c r="D24" s="26"/>
      <c r="E24" s="26" t="s">
        <v>57</v>
      </c>
      <c r="F24" s="27">
        <f t="shared" si="17"/>
        <v>146740886.19999999</v>
      </c>
      <c r="G24" s="47">
        <f>'[2]20.11.23 ВО'!G23</f>
        <v>0</v>
      </c>
      <c r="H24" s="21">
        <f>'[2]20.11.23 ВО'!H23</f>
        <v>0</v>
      </c>
      <c r="I24" s="47">
        <f>'[2]20.11.23 ВО'!I23</f>
        <v>0</v>
      </c>
      <c r="J24" s="21">
        <f>'[2]20.11.23 ВО'!J23</f>
        <v>0</v>
      </c>
      <c r="K24" s="27">
        <f t="shared" si="18"/>
        <v>33681211.560000002</v>
      </c>
      <c r="L24" s="47">
        <f>'[2]20.11.23 ВО'!L23</f>
        <v>7742</v>
      </c>
      <c r="M24" s="21">
        <f>'[2]20.11.23 ВО'!M23</f>
        <v>1235227.29</v>
      </c>
      <c r="N24" s="47">
        <f>'[2]20.11.23 ВО'!N23</f>
        <v>0</v>
      </c>
      <c r="O24" s="21">
        <f>'[2]20.11.23 ВО'!O23</f>
        <v>0</v>
      </c>
      <c r="P24" s="47">
        <f>'[2]20.11.23 ВО'!P23</f>
        <v>0</v>
      </c>
      <c r="Q24" s="21">
        <f>'[2]20.11.23 ВО'!Q23</f>
        <v>0</v>
      </c>
      <c r="R24" s="47">
        <f>'[2]20.11.23 ВО'!R23</f>
        <v>0</v>
      </c>
      <c r="S24" s="21">
        <f>'[2]20.11.23 ВО'!S23</f>
        <v>0</v>
      </c>
      <c r="T24" s="47">
        <f>'[2]20.11.23 ВО'!T23</f>
        <v>7742</v>
      </c>
      <c r="U24" s="21">
        <f>'[2]20.11.23 ВО'!U23</f>
        <v>1235227.29</v>
      </c>
      <c r="V24" s="47">
        <f>'[2]20.11.23 ВО'!V23</f>
        <v>0</v>
      </c>
      <c r="W24" s="21">
        <f>'[2]20.11.23 ВО'!W23</f>
        <v>0</v>
      </c>
      <c r="X24" s="47">
        <f>'[2]20.11.23 ВО'!X23</f>
        <v>0</v>
      </c>
      <c r="Y24" s="21">
        <f>'[2]20.11.23 ВО'!Y23</f>
        <v>0</v>
      </c>
      <c r="Z24" s="47">
        <f>'[2]20.11.23 ВО'!Z23</f>
        <v>18637</v>
      </c>
      <c r="AA24" s="21">
        <f>'[2]20.11.23 ВО'!AA23</f>
        <v>28755919.469999999</v>
      </c>
      <c r="AB24" s="47">
        <f>'[2]20.11.23 ВО'!AB23</f>
        <v>0</v>
      </c>
      <c r="AC24" s="21">
        <f>'[2]20.11.23 ВО'!AC23</f>
        <v>0</v>
      </c>
      <c r="AD24" s="47">
        <f>'[2]20.11.23 ВО'!AD23</f>
        <v>3834</v>
      </c>
      <c r="AE24" s="21">
        <f>'[2]20.11.23 ВО'!AE23</f>
        <v>3690064.8</v>
      </c>
      <c r="AF24" s="47">
        <f>'[2]20.11.23 ВО'!AF23</f>
        <v>0</v>
      </c>
      <c r="AG24" s="21">
        <f>'[2]20.11.23 ВО'!AG23</f>
        <v>0</v>
      </c>
      <c r="AH24" s="47">
        <f>'[2]20.11.23 ВО'!AH23</f>
        <v>0</v>
      </c>
      <c r="AI24" s="21">
        <f>'[2]20.11.23 ВО'!AI23</f>
        <v>0</v>
      </c>
      <c r="AJ24" s="47">
        <f>'[2]20.11.23 ВО'!AJ23</f>
        <v>0</v>
      </c>
      <c r="AK24" s="21">
        <f>'[2]20.11.23 ВО'!AK23</f>
        <v>0</v>
      </c>
      <c r="AL24" s="47">
        <f>'[2]20.11.23 ВО'!AL23</f>
        <v>0</v>
      </c>
      <c r="AM24" s="21">
        <f>'[2]20.11.23 ВО'!AM23</f>
        <v>0</v>
      </c>
      <c r="AN24" s="47">
        <f>'[2]20.11.23 ВО'!AN23</f>
        <v>0</v>
      </c>
      <c r="AO24" s="21">
        <f>'[2]20.11.23 ВО'!AO23</f>
        <v>0</v>
      </c>
      <c r="AP24" s="47">
        <f>'[2]20.11.23 ВО'!AP23</f>
        <v>0</v>
      </c>
      <c r="AQ24" s="21">
        <f>'[2]20.11.23 ВО'!AQ23</f>
        <v>0</v>
      </c>
      <c r="AR24" s="47">
        <f>'[2]20.11.23 ВО'!AR23</f>
        <v>0</v>
      </c>
      <c r="AS24" s="21">
        <f>'[2]20.11.23 ВО'!AS23</f>
        <v>0</v>
      </c>
      <c r="AT24" s="47">
        <f>'[2]20.11.23 ВО'!AT23</f>
        <v>3834</v>
      </c>
      <c r="AU24" s="21">
        <f>'[2]20.11.23 ВО'!AU23</f>
        <v>3690064.8</v>
      </c>
      <c r="AV24" s="47">
        <f>'[2]20.11.23 ВО'!AV23</f>
        <v>0</v>
      </c>
      <c r="AW24" s="21">
        <f>'[2]20.11.23 ВО'!AW23</f>
        <v>0</v>
      </c>
      <c r="AX24" s="45">
        <f t="shared" si="5"/>
        <v>624</v>
      </c>
      <c r="AY24" s="27">
        <f t="shared" si="6"/>
        <v>6974824.96</v>
      </c>
      <c r="AZ24" s="45">
        <f t="shared" si="7"/>
        <v>0</v>
      </c>
      <c r="BA24" s="27">
        <f t="shared" si="8"/>
        <v>0</v>
      </c>
      <c r="BB24" s="45">
        <f t="shared" si="9"/>
        <v>0</v>
      </c>
      <c r="BC24" s="27">
        <f t="shared" si="10"/>
        <v>0</v>
      </c>
      <c r="BD24" s="47">
        <f>'[2]20.11.23 ВО'!BD23</f>
        <v>624</v>
      </c>
      <c r="BE24" s="21">
        <f>'[2]20.11.23 ВО'!BE23</f>
        <v>6974824.96</v>
      </c>
      <c r="BF24" s="47">
        <f>'[2]20.11.23 ВО'!BF23</f>
        <v>0</v>
      </c>
      <c r="BG24" s="21">
        <f>'[2]20.11.23 ВО'!BG23</f>
        <v>0</v>
      </c>
      <c r="BH24" s="47">
        <f>'[2]20.11.23 ВО'!BH23</f>
        <v>0</v>
      </c>
      <c r="BI24" s="21">
        <f>'[2]20.11.23 ВО'!BI23</f>
        <v>0</v>
      </c>
      <c r="BJ24" s="47">
        <f>'[2]20.11.23 ВО'!BJ23</f>
        <v>0</v>
      </c>
      <c r="BK24" s="21">
        <f>'[2]20.11.23 ВО'!BK23</f>
        <v>0</v>
      </c>
      <c r="BL24" s="47">
        <f>'[2]20.11.23 ВО'!BL23</f>
        <v>0</v>
      </c>
      <c r="BM24" s="21">
        <f>'[2]20.11.23 ВО'!BM23</f>
        <v>0</v>
      </c>
      <c r="BN24" s="47">
        <f>'[2]20.11.23 ВО'!BN23</f>
        <v>0</v>
      </c>
      <c r="BO24" s="21">
        <f>'[2]20.11.23 ВО'!BO23</f>
        <v>0</v>
      </c>
      <c r="BP24" s="45">
        <f t="shared" si="11"/>
        <v>3476</v>
      </c>
      <c r="BQ24" s="27">
        <f t="shared" si="12"/>
        <v>106084849.68000001</v>
      </c>
      <c r="BR24" s="45">
        <f t="shared" si="13"/>
        <v>0</v>
      </c>
      <c r="BS24" s="21">
        <f t="shared" si="14"/>
        <v>0</v>
      </c>
      <c r="BT24" s="45">
        <f t="shared" si="15"/>
        <v>0</v>
      </c>
      <c r="BU24" s="21">
        <f t="shared" si="16"/>
        <v>0</v>
      </c>
      <c r="BV24" s="47">
        <f>'[2]20.11.23 ВО'!BV23</f>
        <v>3476</v>
      </c>
      <c r="BW24" s="49">
        <f>'[2]20.11.23 ВО'!BW23+886795.59</f>
        <v>106084849.68000001</v>
      </c>
      <c r="BX24" s="47">
        <f>'[2]20.11.23 ВО'!BX23</f>
        <v>0</v>
      </c>
      <c r="BY24" s="21">
        <f>'[2]20.11.23 ВО'!BY23</f>
        <v>0</v>
      </c>
      <c r="BZ24" s="47">
        <f>'[2]20.11.23 ВО'!BZ23</f>
        <v>0</v>
      </c>
      <c r="CA24" s="21">
        <f>'[2]20.11.23 ВО'!CA23</f>
        <v>0</v>
      </c>
      <c r="CB24" s="47">
        <f>'[2]20.11.23 ВО'!CB23</f>
        <v>0</v>
      </c>
      <c r="CC24" s="21">
        <f>'[2]20.11.23 ВО'!CC23</f>
        <v>0</v>
      </c>
      <c r="CD24" s="47">
        <f>'[2]20.11.23 ВО'!CD23</f>
        <v>0</v>
      </c>
      <c r="CE24" s="21">
        <f>'[2]20.11.23 ВО'!CE23</f>
        <v>0</v>
      </c>
    </row>
    <row r="25" spans="1:83" s="19" customFormat="1" ht="30" customHeight="1" x14ac:dyDescent="0.25">
      <c r="A25" s="15">
        <f t="shared" si="19"/>
        <v>14</v>
      </c>
      <c r="B25" s="48" t="s">
        <v>83</v>
      </c>
      <c r="C25" s="15" t="s">
        <v>84</v>
      </c>
      <c r="D25" s="26"/>
      <c r="E25" s="26" t="s">
        <v>57</v>
      </c>
      <c r="F25" s="27">
        <f t="shared" si="17"/>
        <v>476624422.36000001</v>
      </c>
      <c r="G25" s="47">
        <f>'[2]20.11.23 ВО'!G24</f>
        <v>0</v>
      </c>
      <c r="H25" s="21">
        <f>'[2]20.11.23 ВО'!H24</f>
        <v>0</v>
      </c>
      <c r="I25" s="47">
        <f>'[2]20.11.23 ВО'!I24</f>
        <v>0</v>
      </c>
      <c r="J25" s="21">
        <f>'[2]20.11.23 ВО'!J24</f>
        <v>0</v>
      </c>
      <c r="K25" s="27">
        <f t="shared" si="18"/>
        <v>269455172.87</v>
      </c>
      <c r="L25" s="47">
        <f>'[2]20.11.23 ВО'!L24</f>
        <v>187542</v>
      </c>
      <c r="M25" s="21">
        <f>'[2]20.11.23 ВО'!M24</f>
        <v>95329445.920000002</v>
      </c>
      <c r="N25" s="47">
        <f>'[2]20.11.23 ВО'!N24</f>
        <v>12909</v>
      </c>
      <c r="O25" s="21">
        <f>'[2]20.11.23 ВО'!O24</f>
        <v>28191534.780000001</v>
      </c>
      <c r="P25" s="47">
        <f>'[2]20.11.23 ВО'!P24</f>
        <v>15210</v>
      </c>
      <c r="Q25" s="21">
        <f>'[2]20.11.23 ВО'!Q24</f>
        <v>42014058.630000003</v>
      </c>
      <c r="R25" s="47">
        <f>'[2]20.11.23 ВО'!R24</f>
        <v>2198</v>
      </c>
      <c r="S25" s="21">
        <f>'[2]20.11.23 ВО'!S24</f>
        <v>2229281.96</v>
      </c>
      <c r="T25" s="47">
        <f>'[2]20.11.23 ВО'!T24</f>
        <v>159423</v>
      </c>
      <c r="U25" s="21">
        <f>'[2]20.11.23 ВО'!U24</f>
        <v>25123852.510000002</v>
      </c>
      <c r="V25" s="47">
        <f>'[2]20.11.23 ВО'!V24</f>
        <v>0</v>
      </c>
      <c r="W25" s="21">
        <f>'[2]20.11.23 ВО'!W24</f>
        <v>0</v>
      </c>
      <c r="X25" s="47">
        <f>'[2]20.11.23 ВО'!X24</f>
        <v>29134</v>
      </c>
      <c r="Y25" s="21">
        <f>'[2]20.11.23 ВО'!Y24</f>
        <v>22675802.18</v>
      </c>
      <c r="Z25" s="47">
        <f>'[2]20.11.23 ВО'!Z24</f>
        <v>127506</v>
      </c>
      <c r="AA25" s="49">
        <f>'[2]20.11.23 ВО'!AA24+13686611.12</f>
        <v>130248209.27</v>
      </c>
      <c r="AB25" s="47">
        <f>'[2]20.11.23 ВО'!AB24</f>
        <v>0</v>
      </c>
      <c r="AC25" s="21">
        <f>'[2]20.11.23 ВО'!AC24</f>
        <v>0</v>
      </c>
      <c r="AD25" s="47">
        <f>'[2]20.11.23 ВО'!AD24</f>
        <v>13359</v>
      </c>
      <c r="AE25" s="21">
        <f>'[2]20.11.23 ВО'!AE24</f>
        <v>15288766.74</v>
      </c>
      <c r="AF25" s="47">
        <f>'[2]20.11.23 ВО'!AF24</f>
        <v>3958</v>
      </c>
      <c r="AG25" s="21">
        <f>'[2]20.11.23 ВО'!AG24</f>
        <v>7442701.4000000004</v>
      </c>
      <c r="AH25" s="47">
        <f>'[2]20.11.23 ВО'!AH24</f>
        <v>0</v>
      </c>
      <c r="AI25" s="21">
        <f>'[2]20.11.23 ВО'!AI24</f>
        <v>0</v>
      </c>
      <c r="AJ25" s="47">
        <f>'[2]20.11.23 ВО'!AJ24</f>
        <v>4000</v>
      </c>
      <c r="AK25" s="21">
        <f>'[2]20.11.23 ВО'!AK24</f>
        <v>2222486.5</v>
      </c>
      <c r="AL25" s="47">
        <f>'[2]20.11.23 ВО'!AL24</f>
        <v>2617</v>
      </c>
      <c r="AM25" s="21">
        <f>'[2]20.11.23 ВО'!AM24</f>
        <v>2403453.14</v>
      </c>
      <c r="AN25" s="47">
        <f>'[2]20.11.23 ВО'!AN24</f>
        <v>0</v>
      </c>
      <c r="AO25" s="21">
        <f>'[2]20.11.23 ВО'!AO24</f>
        <v>0</v>
      </c>
      <c r="AP25" s="47">
        <f>'[2]20.11.23 ВО'!AP24</f>
        <v>384</v>
      </c>
      <c r="AQ25" s="21">
        <f>'[2]20.11.23 ВО'!AQ24</f>
        <v>755352.7</v>
      </c>
      <c r="AR25" s="47">
        <f>'[2]20.11.23 ВО'!AR24</f>
        <v>0</v>
      </c>
      <c r="AS25" s="21">
        <f>'[2]20.11.23 ВО'!AS24</f>
        <v>0</v>
      </c>
      <c r="AT25" s="47">
        <f>'[2]20.11.23 ВО'!AT24</f>
        <v>2400</v>
      </c>
      <c r="AU25" s="21">
        <f>'[2]20.11.23 ВО'!AU24</f>
        <v>2464773</v>
      </c>
      <c r="AV25" s="47">
        <f>'[2]20.11.23 ВО'!AV24</f>
        <v>4760</v>
      </c>
      <c r="AW25" s="21">
        <f>'[2]20.11.23 ВО'!AW24</f>
        <v>5912948.7599999998</v>
      </c>
      <c r="AX25" s="45">
        <f t="shared" si="5"/>
        <v>2998</v>
      </c>
      <c r="AY25" s="27">
        <f t="shared" si="6"/>
        <v>80609780.189999998</v>
      </c>
      <c r="AZ25" s="45">
        <f t="shared" si="7"/>
        <v>724</v>
      </c>
      <c r="BA25" s="27">
        <f t="shared" si="8"/>
        <v>53846409.789999999</v>
      </c>
      <c r="BB25" s="45">
        <f t="shared" si="9"/>
        <v>0</v>
      </c>
      <c r="BC25" s="27">
        <f t="shared" si="10"/>
        <v>0</v>
      </c>
      <c r="BD25" s="47">
        <f>'[2]20.11.23 ВО'!BD24</f>
        <v>1651</v>
      </c>
      <c r="BE25" s="21">
        <f>'[2]20.11.23 ВО'!BE24</f>
        <v>64426595.609999999</v>
      </c>
      <c r="BF25" s="47">
        <f>'[2]20.11.23 ВО'!BF24</f>
        <v>724</v>
      </c>
      <c r="BG25" s="21">
        <f>'[2]20.11.23 ВО'!BG24</f>
        <v>53846409.789999999</v>
      </c>
      <c r="BH25" s="47">
        <f>'[2]20.11.23 ВО'!BH24</f>
        <v>0</v>
      </c>
      <c r="BI25" s="21">
        <f>'[2]20.11.23 ВО'!BI24</f>
        <v>0</v>
      </c>
      <c r="BJ25" s="47">
        <f>'[2]20.11.23 ВО'!BJ24</f>
        <v>1347</v>
      </c>
      <c r="BK25" s="21">
        <f>'[2]20.11.23 ВО'!BK24</f>
        <v>16183184.58</v>
      </c>
      <c r="BL25" s="47">
        <f>'[2]20.11.23 ВО'!BL24</f>
        <v>0</v>
      </c>
      <c r="BM25" s="21">
        <f>'[2]20.11.23 ВО'!BM24</f>
        <v>0</v>
      </c>
      <c r="BN25" s="47">
        <f>'[2]20.11.23 ВО'!BN24</f>
        <v>0</v>
      </c>
      <c r="BO25" s="21">
        <f>'[2]20.11.23 ВО'!BO24</f>
        <v>0</v>
      </c>
      <c r="BP25" s="45">
        <f t="shared" si="11"/>
        <v>6633</v>
      </c>
      <c r="BQ25" s="27">
        <f t="shared" si="12"/>
        <v>126559469.3</v>
      </c>
      <c r="BR25" s="45">
        <f t="shared" si="13"/>
        <v>0</v>
      </c>
      <c r="BS25" s="21">
        <f t="shared" si="14"/>
        <v>0</v>
      </c>
      <c r="BT25" s="45">
        <f t="shared" si="15"/>
        <v>0</v>
      </c>
      <c r="BU25" s="21">
        <f t="shared" si="16"/>
        <v>0</v>
      </c>
      <c r="BV25" s="47">
        <f>'[2]20.11.23 ВО'!BV24</f>
        <v>6633</v>
      </c>
      <c r="BW25" s="21">
        <f>'[2]20.11.23 ВО'!BW24</f>
        <v>126559469.3</v>
      </c>
      <c r="BX25" s="47">
        <f>'[2]20.11.23 ВО'!BX24</f>
        <v>0</v>
      </c>
      <c r="BY25" s="21">
        <f>'[2]20.11.23 ВО'!BY24</f>
        <v>0</v>
      </c>
      <c r="BZ25" s="47">
        <f>'[2]20.11.23 ВО'!BZ24</f>
        <v>0</v>
      </c>
      <c r="CA25" s="21">
        <f>'[2]20.11.23 ВО'!CA24</f>
        <v>0</v>
      </c>
      <c r="CB25" s="47">
        <f>'[2]20.11.23 ВО'!CB24</f>
        <v>0</v>
      </c>
      <c r="CC25" s="21">
        <f>'[2]20.11.23 ВО'!CC24</f>
        <v>0</v>
      </c>
      <c r="CD25" s="47">
        <f>'[2]20.11.23 ВО'!CD24</f>
        <v>0</v>
      </c>
      <c r="CE25" s="21">
        <f>'[2]20.11.23 ВО'!CE24</f>
        <v>0</v>
      </c>
    </row>
    <row r="26" spans="1:83" s="19" customFormat="1" ht="30" customHeight="1" x14ac:dyDescent="0.25">
      <c r="A26" s="15">
        <f t="shared" si="19"/>
        <v>15</v>
      </c>
      <c r="B26" s="48" t="s">
        <v>85</v>
      </c>
      <c r="C26" s="15" t="s">
        <v>86</v>
      </c>
      <c r="D26" s="26"/>
      <c r="E26" s="26" t="s">
        <v>57</v>
      </c>
      <c r="F26" s="27">
        <f t="shared" si="17"/>
        <v>962949179.57000005</v>
      </c>
      <c r="G26" s="47">
        <f>'[2]20.11.23 ВО'!G25</f>
        <v>0</v>
      </c>
      <c r="H26" s="21">
        <f>'[2]20.11.23 ВО'!H25</f>
        <v>0</v>
      </c>
      <c r="I26" s="47">
        <f>'[2]20.11.23 ВО'!I25</f>
        <v>0</v>
      </c>
      <c r="J26" s="21">
        <f>'[2]20.11.23 ВО'!J25</f>
        <v>0</v>
      </c>
      <c r="K26" s="27">
        <f t="shared" si="18"/>
        <v>268896014.47000003</v>
      </c>
      <c r="L26" s="47">
        <f>'[2]20.11.23 ВО'!L25</f>
        <v>161082</v>
      </c>
      <c r="M26" s="21">
        <f>'[2]20.11.23 ВО'!M25</f>
        <v>90946509.420000002</v>
      </c>
      <c r="N26" s="47">
        <f>'[2]20.11.23 ВО'!N25</f>
        <v>10480</v>
      </c>
      <c r="O26" s="21">
        <f>'[2]20.11.23 ВО'!O25</f>
        <v>19434413.960000001</v>
      </c>
      <c r="P26" s="47">
        <f>'[2]20.11.23 ВО'!P25</f>
        <v>13270</v>
      </c>
      <c r="Q26" s="21">
        <f>'[2]20.11.23 ВО'!Q25</f>
        <v>35481742.020000003</v>
      </c>
      <c r="R26" s="47">
        <f>'[2]20.11.23 ВО'!R25</f>
        <v>2164</v>
      </c>
      <c r="S26" s="21">
        <f>'[2]20.11.23 ВО'!S25</f>
        <v>2085094.69</v>
      </c>
      <c r="T26" s="47">
        <f>'[2]20.11.23 ВО'!T25</f>
        <v>137332</v>
      </c>
      <c r="U26" s="21">
        <f>'[2]20.11.23 ВО'!U25</f>
        <v>36030353.439999998</v>
      </c>
      <c r="V26" s="47">
        <f>'[2]20.11.23 ВО'!V25</f>
        <v>0</v>
      </c>
      <c r="W26" s="21">
        <f>'[2]20.11.23 ВО'!W25</f>
        <v>0</v>
      </c>
      <c r="X26" s="47">
        <f>'[2]20.11.23 ВО'!X25</f>
        <v>31253</v>
      </c>
      <c r="Y26" s="21">
        <f>'[2]20.11.23 ВО'!Y25</f>
        <v>24129291.75</v>
      </c>
      <c r="Z26" s="47">
        <f>'[2]20.11.23 ВО'!Z25</f>
        <v>64386</v>
      </c>
      <c r="AA26" s="49">
        <f>'[2]20.11.23 ВО'!AA25+24270009.38</f>
        <v>134548461.61000001</v>
      </c>
      <c r="AB26" s="47">
        <f>'[2]20.11.23 ВО'!AB25</f>
        <v>0</v>
      </c>
      <c r="AC26" s="21">
        <f>'[2]20.11.23 ВО'!AC25</f>
        <v>0</v>
      </c>
      <c r="AD26" s="47">
        <f>'[2]20.11.23 ВО'!AD25</f>
        <v>6349</v>
      </c>
      <c r="AE26" s="21">
        <f>'[2]20.11.23 ВО'!AE25</f>
        <v>7174702.7599999998</v>
      </c>
      <c r="AF26" s="47">
        <f>'[2]20.11.23 ВО'!AF25</f>
        <v>1250</v>
      </c>
      <c r="AG26" s="21">
        <f>'[2]20.11.23 ВО'!AG25</f>
        <v>3567597.8</v>
      </c>
      <c r="AH26" s="47">
        <f>'[2]20.11.23 ВО'!AH25</f>
        <v>0</v>
      </c>
      <c r="AI26" s="21">
        <f>'[2]20.11.23 ВО'!AI25</f>
        <v>0</v>
      </c>
      <c r="AJ26" s="47">
        <f>'[2]20.11.23 ВО'!AJ25</f>
        <v>3363</v>
      </c>
      <c r="AK26" s="21">
        <f>'[2]20.11.23 ВО'!AK25</f>
        <v>1868284.2</v>
      </c>
      <c r="AL26" s="47">
        <f>'[2]20.11.23 ВО'!AL25</f>
        <v>499</v>
      </c>
      <c r="AM26" s="21">
        <f>'[2]20.11.23 ВО'!AM25</f>
        <v>500837.09</v>
      </c>
      <c r="AN26" s="47">
        <f>'[2]20.11.23 ВО'!AN25</f>
        <v>0</v>
      </c>
      <c r="AO26" s="21">
        <f>'[2]20.11.23 ВО'!AO25</f>
        <v>0</v>
      </c>
      <c r="AP26" s="47">
        <f>'[2]20.11.23 ВО'!AP25</f>
        <v>0</v>
      </c>
      <c r="AQ26" s="21">
        <f>'[2]20.11.23 ВО'!AQ25</f>
        <v>0</v>
      </c>
      <c r="AR26" s="47">
        <f>'[2]20.11.23 ВО'!AR25</f>
        <v>0</v>
      </c>
      <c r="AS26" s="21">
        <f>'[2]20.11.23 ВО'!AS25</f>
        <v>0</v>
      </c>
      <c r="AT26" s="47">
        <f>'[2]20.11.23 ВО'!AT25</f>
        <v>1237</v>
      </c>
      <c r="AU26" s="21">
        <f>'[2]20.11.23 ВО'!AU25</f>
        <v>1237983.67</v>
      </c>
      <c r="AV26" s="47">
        <f>'[2]20.11.23 ВО'!AV25</f>
        <v>9793</v>
      </c>
      <c r="AW26" s="21">
        <f>'[2]20.11.23 ВО'!AW25</f>
        <v>12097048.93</v>
      </c>
      <c r="AX26" s="45">
        <f t="shared" si="5"/>
        <v>2488</v>
      </c>
      <c r="AY26" s="27">
        <f t="shared" si="6"/>
        <v>31404296.359999999</v>
      </c>
      <c r="AZ26" s="45">
        <f t="shared" si="7"/>
        <v>0</v>
      </c>
      <c r="BA26" s="27">
        <f t="shared" si="8"/>
        <v>0</v>
      </c>
      <c r="BB26" s="45">
        <f t="shared" si="9"/>
        <v>0</v>
      </c>
      <c r="BC26" s="27">
        <f t="shared" si="10"/>
        <v>0</v>
      </c>
      <c r="BD26" s="47">
        <f>'[2]20.11.23 ВО'!BD25</f>
        <v>1954</v>
      </c>
      <c r="BE26" s="21">
        <f>'[2]20.11.23 ВО'!BE25</f>
        <v>24730338.960000001</v>
      </c>
      <c r="BF26" s="47">
        <f>'[2]20.11.23 ВО'!BF25</f>
        <v>0</v>
      </c>
      <c r="BG26" s="21">
        <f>'[2]20.11.23 ВО'!BG25</f>
        <v>0</v>
      </c>
      <c r="BH26" s="47">
        <f>'[2]20.11.23 ВО'!BH25</f>
        <v>0</v>
      </c>
      <c r="BI26" s="21">
        <f>'[2]20.11.23 ВО'!BI25</f>
        <v>0</v>
      </c>
      <c r="BJ26" s="47">
        <f>'[2]20.11.23 ВО'!BJ25</f>
        <v>534</v>
      </c>
      <c r="BK26" s="21">
        <f>'[2]20.11.23 ВО'!BK25</f>
        <v>6673957.4000000004</v>
      </c>
      <c r="BL26" s="47">
        <f>'[2]20.11.23 ВО'!BL25</f>
        <v>0</v>
      </c>
      <c r="BM26" s="21">
        <f>'[2]20.11.23 ВО'!BM25</f>
        <v>0</v>
      </c>
      <c r="BN26" s="47">
        <f>'[2]20.11.23 ВО'!BN25</f>
        <v>0</v>
      </c>
      <c r="BO26" s="21">
        <f>'[2]20.11.23 ВО'!BO25</f>
        <v>0</v>
      </c>
      <c r="BP26" s="45">
        <f t="shared" si="11"/>
        <v>10126</v>
      </c>
      <c r="BQ26" s="27">
        <f t="shared" si="12"/>
        <v>662648868.74000001</v>
      </c>
      <c r="BR26" s="45">
        <f t="shared" si="13"/>
        <v>0</v>
      </c>
      <c r="BS26" s="21">
        <f t="shared" si="14"/>
        <v>0</v>
      </c>
      <c r="BT26" s="45">
        <f t="shared" si="15"/>
        <v>94</v>
      </c>
      <c r="BU26" s="21">
        <f t="shared" si="16"/>
        <v>7935828.0599999996</v>
      </c>
      <c r="BV26" s="47">
        <f>'[2]20.11.23 ВО'!BV25</f>
        <v>8622</v>
      </c>
      <c r="BW26" s="21">
        <f>'[2]20.11.23 ВО'!BW25</f>
        <v>390558150.74000001</v>
      </c>
      <c r="BX26" s="47">
        <f>'[2]20.11.23 ВО'!BX25</f>
        <v>0</v>
      </c>
      <c r="BY26" s="21">
        <f>'[2]20.11.23 ВО'!BY25</f>
        <v>0</v>
      </c>
      <c r="BZ26" s="47">
        <f>'[2]20.11.23 ВО'!BZ25</f>
        <v>94</v>
      </c>
      <c r="CA26" s="21">
        <f>'[2]20.11.23 ВО'!CA25</f>
        <v>7935828.0599999996</v>
      </c>
      <c r="CB26" s="47">
        <f>'[2]20.11.23 ВО'!CB25</f>
        <v>1504</v>
      </c>
      <c r="CC26" s="21">
        <f>'[2]20.11.23 ВО'!CC25</f>
        <v>272090718</v>
      </c>
      <c r="CD26" s="47">
        <f>'[2]20.11.23 ВО'!CD25</f>
        <v>0</v>
      </c>
      <c r="CE26" s="21">
        <f>'[2]20.11.23 ВО'!CE25</f>
        <v>0</v>
      </c>
    </row>
    <row r="27" spans="1:83" s="19" customFormat="1" ht="30" customHeight="1" x14ac:dyDescent="0.25">
      <c r="A27" s="15">
        <f t="shared" si="19"/>
        <v>16</v>
      </c>
      <c r="B27" s="17" t="s">
        <v>87</v>
      </c>
      <c r="C27" s="15" t="s">
        <v>88</v>
      </c>
      <c r="D27" s="26"/>
      <c r="E27" s="26" t="s">
        <v>57</v>
      </c>
      <c r="F27" s="27">
        <f t="shared" si="17"/>
        <v>240160163.44999999</v>
      </c>
      <c r="G27" s="47">
        <f>'[2]20.11.23 ВО'!G26</f>
        <v>0</v>
      </c>
      <c r="H27" s="21">
        <f>'[2]20.11.23 ВО'!H26</f>
        <v>0</v>
      </c>
      <c r="I27" s="47">
        <f>'[2]20.11.23 ВО'!I26</f>
        <v>0</v>
      </c>
      <c r="J27" s="21">
        <f>'[2]20.11.23 ВО'!J26</f>
        <v>0</v>
      </c>
      <c r="K27" s="27">
        <f t="shared" si="18"/>
        <v>136586447.91999999</v>
      </c>
      <c r="L27" s="47">
        <f>'[2]20.11.23 ВО'!L26</f>
        <v>28539</v>
      </c>
      <c r="M27" s="21">
        <f>'[2]20.11.23 ВО'!M26</f>
        <v>21332520.920000002</v>
      </c>
      <c r="N27" s="47">
        <f>'[2]20.11.23 ВО'!N26</f>
        <v>1372</v>
      </c>
      <c r="O27" s="21">
        <f>'[2]20.11.23 ВО'!O26</f>
        <v>2504066.81</v>
      </c>
      <c r="P27" s="47">
        <f>'[2]20.11.23 ВО'!P26</f>
        <v>4412</v>
      </c>
      <c r="Q27" s="21">
        <f>'[2]20.11.23 ВО'!Q26</f>
        <v>10979215.140000001</v>
      </c>
      <c r="R27" s="47">
        <f>'[2]20.11.23 ВО'!R26</f>
        <v>872</v>
      </c>
      <c r="S27" s="21">
        <f>'[2]20.11.23 ВО'!S26</f>
        <v>901709.53</v>
      </c>
      <c r="T27" s="47">
        <f>'[2]20.11.23 ВО'!T26</f>
        <v>22755</v>
      </c>
      <c r="U27" s="21">
        <f>'[2]20.11.23 ВО'!U26</f>
        <v>7849238.9699999997</v>
      </c>
      <c r="V27" s="47">
        <f>'[2]20.11.23 ВО'!V26</f>
        <v>0</v>
      </c>
      <c r="W27" s="21">
        <f>'[2]20.11.23 ВО'!W26</f>
        <v>0</v>
      </c>
      <c r="X27" s="47">
        <f>'[2]20.11.23 ВО'!X26</f>
        <v>7764</v>
      </c>
      <c r="Y27" s="21">
        <f>'[2]20.11.23 ВО'!Y26</f>
        <v>5417757.6500000004</v>
      </c>
      <c r="Z27" s="47">
        <f>'[2]20.11.23 ВО'!Z26</f>
        <v>22271</v>
      </c>
      <c r="AA27" s="21">
        <f>'[2]20.11.23 ВО'!AA26</f>
        <v>40563312.659999996</v>
      </c>
      <c r="AB27" s="47">
        <f>'[2]20.11.23 ВО'!AB26</f>
        <v>0</v>
      </c>
      <c r="AC27" s="21">
        <f>'[2]20.11.23 ВО'!AC26</f>
        <v>0</v>
      </c>
      <c r="AD27" s="47">
        <f>'[2]20.11.23 ВО'!AD26</f>
        <v>360588</v>
      </c>
      <c r="AE27" s="21">
        <f>'[2]20.11.23 ВО'!AE26</f>
        <v>67752210.920000002</v>
      </c>
      <c r="AF27" s="47">
        <f>'[2]20.11.23 ВО'!AF26</f>
        <v>6745</v>
      </c>
      <c r="AG27" s="21">
        <f>'[2]20.11.23 ВО'!AG26</f>
        <v>13613013.66</v>
      </c>
      <c r="AH27" s="47">
        <f>'[2]20.11.23 ВО'!AH26</f>
        <v>0</v>
      </c>
      <c r="AI27" s="21">
        <f>'[2]20.11.23 ВО'!AI26</f>
        <v>0</v>
      </c>
      <c r="AJ27" s="47">
        <f>'[2]20.11.23 ВО'!AJ26</f>
        <v>1978</v>
      </c>
      <c r="AK27" s="21">
        <f>'[2]20.11.23 ВО'!AK26</f>
        <v>909327.04</v>
      </c>
      <c r="AL27" s="47">
        <f>'[2]20.11.23 ВО'!AL26</f>
        <v>0</v>
      </c>
      <c r="AM27" s="21">
        <f>'[2]20.11.23 ВО'!AM26</f>
        <v>0</v>
      </c>
      <c r="AN27" s="47">
        <f>'[2]20.11.23 ВО'!AN26</f>
        <v>0</v>
      </c>
      <c r="AO27" s="21">
        <f>'[2]20.11.23 ВО'!AO26</f>
        <v>0</v>
      </c>
      <c r="AP27" s="47">
        <f>'[2]20.11.23 ВО'!AP26</f>
        <v>0</v>
      </c>
      <c r="AQ27" s="21">
        <f>'[2]20.11.23 ВО'!AQ26</f>
        <v>0</v>
      </c>
      <c r="AR27" s="47">
        <f>'[2]20.11.23 ВО'!AR26</f>
        <v>36937</v>
      </c>
      <c r="AS27" s="21">
        <f>'[2]20.11.23 ВО'!AS26</f>
        <v>14760025.199999999</v>
      </c>
      <c r="AT27" s="47">
        <f>'[2]20.11.23 ВО'!AT26</f>
        <v>314928</v>
      </c>
      <c r="AU27" s="21">
        <f>'[2]20.11.23 ВО'!AU26</f>
        <v>38469845.020000003</v>
      </c>
      <c r="AV27" s="47">
        <f>'[2]20.11.23 ВО'!AV26</f>
        <v>1158</v>
      </c>
      <c r="AW27" s="21">
        <f>'[2]20.11.23 ВО'!AW26</f>
        <v>1520645.77</v>
      </c>
      <c r="AX27" s="45">
        <f t="shared" si="5"/>
        <v>433</v>
      </c>
      <c r="AY27" s="27">
        <f t="shared" si="6"/>
        <v>15594952.58</v>
      </c>
      <c r="AZ27" s="45">
        <f t="shared" si="7"/>
        <v>0</v>
      </c>
      <c r="BA27" s="27">
        <f t="shared" si="8"/>
        <v>0</v>
      </c>
      <c r="BB27" s="45">
        <f t="shared" si="9"/>
        <v>0</v>
      </c>
      <c r="BC27" s="27">
        <f t="shared" si="10"/>
        <v>0</v>
      </c>
      <c r="BD27" s="47">
        <f>'[2]20.11.23 ВО'!BD26</f>
        <v>433</v>
      </c>
      <c r="BE27" s="21">
        <f>'[2]20.11.23 ВО'!BE26</f>
        <v>15594952.58</v>
      </c>
      <c r="BF27" s="47">
        <f>'[2]20.11.23 ВО'!BF26</f>
        <v>0</v>
      </c>
      <c r="BG27" s="21">
        <f>'[2]20.11.23 ВО'!BG26</f>
        <v>0</v>
      </c>
      <c r="BH27" s="47">
        <f>'[2]20.11.23 ВО'!BH26</f>
        <v>0</v>
      </c>
      <c r="BI27" s="21">
        <f>'[2]20.11.23 ВО'!BI26</f>
        <v>0</v>
      </c>
      <c r="BJ27" s="47">
        <f>'[2]20.11.23 ВО'!BJ26</f>
        <v>0</v>
      </c>
      <c r="BK27" s="21">
        <f>'[2]20.11.23 ВО'!BK26</f>
        <v>0</v>
      </c>
      <c r="BL27" s="47">
        <f>'[2]20.11.23 ВО'!BL26</f>
        <v>0</v>
      </c>
      <c r="BM27" s="21">
        <f>'[2]20.11.23 ВО'!BM26</f>
        <v>0</v>
      </c>
      <c r="BN27" s="47">
        <f>'[2]20.11.23 ВО'!BN26</f>
        <v>0</v>
      </c>
      <c r="BO27" s="21">
        <f>'[2]20.11.23 ВО'!BO26</f>
        <v>0</v>
      </c>
      <c r="BP27" s="45">
        <f t="shared" si="11"/>
        <v>2308</v>
      </c>
      <c r="BQ27" s="27">
        <f t="shared" si="12"/>
        <v>87978762.950000003</v>
      </c>
      <c r="BR27" s="45">
        <f t="shared" si="13"/>
        <v>0</v>
      </c>
      <c r="BS27" s="21">
        <f t="shared" si="14"/>
        <v>0</v>
      </c>
      <c r="BT27" s="45">
        <f t="shared" si="15"/>
        <v>0</v>
      </c>
      <c r="BU27" s="21">
        <f t="shared" si="16"/>
        <v>0</v>
      </c>
      <c r="BV27" s="47">
        <f>'[2]20.11.23 ВО'!BV26</f>
        <v>2308</v>
      </c>
      <c r="BW27" s="21">
        <f>'[2]20.11.23 ВО'!BW26</f>
        <v>87978762.950000003</v>
      </c>
      <c r="BX27" s="47">
        <f>'[2]20.11.23 ВО'!BX26</f>
        <v>0</v>
      </c>
      <c r="BY27" s="21">
        <f>'[2]20.11.23 ВО'!BY26</f>
        <v>0</v>
      </c>
      <c r="BZ27" s="47">
        <f>'[2]20.11.23 ВО'!BZ26</f>
        <v>0</v>
      </c>
      <c r="CA27" s="21">
        <f>'[2]20.11.23 ВО'!CA26</f>
        <v>0</v>
      </c>
      <c r="CB27" s="47">
        <f>'[2]20.11.23 ВО'!CB26</f>
        <v>0</v>
      </c>
      <c r="CC27" s="21">
        <f>'[2]20.11.23 ВО'!CC26</f>
        <v>0</v>
      </c>
      <c r="CD27" s="47">
        <f>'[2]20.11.23 ВО'!CD26</f>
        <v>0</v>
      </c>
      <c r="CE27" s="21">
        <f>'[2]20.11.23 ВО'!CE26</f>
        <v>0</v>
      </c>
    </row>
    <row r="28" spans="1:83" s="19" customFormat="1" ht="30" customHeight="1" x14ac:dyDescent="0.25">
      <c r="A28" s="15">
        <f t="shared" si="19"/>
        <v>17</v>
      </c>
      <c r="B28" s="17" t="s">
        <v>89</v>
      </c>
      <c r="C28" s="15" t="s">
        <v>90</v>
      </c>
      <c r="D28" s="26"/>
      <c r="E28" s="26" t="s">
        <v>57</v>
      </c>
      <c r="F28" s="27">
        <f t="shared" si="17"/>
        <v>26953451.440000001</v>
      </c>
      <c r="G28" s="47">
        <f>'[2]20.11.23 ВО'!G27</f>
        <v>0</v>
      </c>
      <c r="H28" s="21">
        <f>'[2]20.11.23 ВО'!H27</f>
        <v>0</v>
      </c>
      <c r="I28" s="47">
        <f>'[2]20.11.23 ВО'!I27</f>
        <v>0</v>
      </c>
      <c r="J28" s="21">
        <f>'[2]20.11.23 ВО'!J27</f>
        <v>0</v>
      </c>
      <c r="K28" s="27">
        <f t="shared" si="18"/>
        <v>26953451.440000001</v>
      </c>
      <c r="L28" s="47">
        <f>'[2]20.11.23 ВО'!L27</f>
        <v>10900</v>
      </c>
      <c r="M28" s="21">
        <f>'[2]20.11.23 ВО'!M27</f>
        <v>5198168</v>
      </c>
      <c r="N28" s="47">
        <f>'[2]20.11.23 ВО'!N27</f>
        <v>0</v>
      </c>
      <c r="O28" s="21">
        <f>'[2]20.11.23 ВО'!O27</f>
        <v>0</v>
      </c>
      <c r="P28" s="47">
        <f>'[2]20.11.23 ВО'!P27</f>
        <v>0</v>
      </c>
      <c r="Q28" s="21">
        <f>'[2]20.11.23 ВО'!Q27</f>
        <v>0</v>
      </c>
      <c r="R28" s="47">
        <f>'[2]20.11.23 ВО'!R27</f>
        <v>0</v>
      </c>
      <c r="S28" s="21">
        <f>'[2]20.11.23 ВО'!S27</f>
        <v>0</v>
      </c>
      <c r="T28" s="47">
        <f>'[2]20.11.23 ВО'!T27</f>
        <v>10900</v>
      </c>
      <c r="U28" s="21">
        <f>'[2]20.11.23 ВО'!U27</f>
        <v>5198168</v>
      </c>
      <c r="V28" s="47">
        <f>'[2]20.11.23 ВО'!V27</f>
        <v>0</v>
      </c>
      <c r="W28" s="21">
        <f>'[2]20.11.23 ВО'!W27</f>
        <v>0</v>
      </c>
      <c r="X28" s="47">
        <f>'[2]20.11.23 ВО'!X27</f>
        <v>3855</v>
      </c>
      <c r="Y28" s="21">
        <f>'[2]20.11.23 ВО'!Y27</f>
        <v>2157477.2400000002</v>
      </c>
      <c r="Z28" s="47">
        <f>'[2]20.11.23 ВО'!Z27</f>
        <v>17500</v>
      </c>
      <c r="AA28" s="21">
        <f>'[2]20.11.23 ВО'!AA27</f>
        <v>19597806.199999999</v>
      </c>
      <c r="AB28" s="47">
        <f>'[2]20.11.23 ВО'!AB27</f>
        <v>0</v>
      </c>
      <c r="AC28" s="21">
        <f>'[2]20.11.23 ВО'!AC27</f>
        <v>0</v>
      </c>
      <c r="AD28" s="47">
        <f>'[2]20.11.23 ВО'!AD27</f>
        <v>0</v>
      </c>
      <c r="AE28" s="21">
        <f>'[2]20.11.23 ВО'!AE27</f>
        <v>0</v>
      </c>
      <c r="AF28" s="47">
        <f>'[2]20.11.23 ВО'!AF27</f>
        <v>0</v>
      </c>
      <c r="AG28" s="21">
        <f>'[2]20.11.23 ВО'!AG27</f>
        <v>0</v>
      </c>
      <c r="AH28" s="47">
        <f>'[2]20.11.23 ВО'!AH27</f>
        <v>0</v>
      </c>
      <c r="AI28" s="21">
        <f>'[2]20.11.23 ВО'!AI27</f>
        <v>0</v>
      </c>
      <c r="AJ28" s="47">
        <f>'[2]20.11.23 ВО'!AJ27</f>
        <v>0</v>
      </c>
      <c r="AK28" s="21">
        <f>'[2]20.11.23 ВО'!AK27</f>
        <v>0</v>
      </c>
      <c r="AL28" s="47">
        <f>'[2]20.11.23 ВО'!AL27</f>
        <v>0</v>
      </c>
      <c r="AM28" s="21">
        <f>'[2]20.11.23 ВО'!AM27</f>
        <v>0</v>
      </c>
      <c r="AN28" s="47">
        <f>'[2]20.11.23 ВО'!AN27</f>
        <v>0</v>
      </c>
      <c r="AO28" s="21">
        <f>'[2]20.11.23 ВО'!AO27</f>
        <v>0</v>
      </c>
      <c r="AP28" s="47">
        <f>'[2]20.11.23 ВО'!AP27</f>
        <v>0</v>
      </c>
      <c r="AQ28" s="21">
        <f>'[2]20.11.23 ВО'!AQ27</f>
        <v>0</v>
      </c>
      <c r="AR28" s="47">
        <f>'[2]20.11.23 ВО'!AR27</f>
        <v>0</v>
      </c>
      <c r="AS28" s="21">
        <f>'[2]20.11.23 ВО'!AS27</f>
        <v>0</v>
      </c>
      <c r="AT28" s="47">
        <f>'[2]20.11.23 ВО'!AT27</f>
        <v>0</v>
      </c>
      <c r="AU28" s="21">
        <f>'[2]20.11.23 ВО'!AU27</f>
        <v>0</v>
      </c>
      <c r="AV28" s="47">
        <f>'[2]20.11.23 ВО'!AV27</f>
        <v>0</v>
      </c>
      <c r="AW28" s="21">
        <f>'[2]20.11.23 ВО'!AW27</f>
        <v>0</v>
      </c>
      <c r="AX28" s="45">
        <f t="shared" si="5"/>
        <v>0</v>
      </c>
      <c r="AY28" s="27">
        <f t="shared" si="6"/>
        <v>0</v>
      </c>
      <c r="AZ28" s="45">
        <f t="shared" si="7"/>
        <v>0</v>
      </c>
      <c r="BA28" s="27">
        <f t="shared" si="8"/>
        <v>0</v>
      </c>
      <c r="BB28" s="45">
        <f t="shared" si="9"/>
        <v>0</v>
      </c>
      <c r="BC28" s="27">
        <f t="shared" si="10"/>
        <v>0</v>
      </c>
      <c r="BD28" s="47">
        <f>'[2]20.11.23 ВО'!BD27</f>
        <v>0</v>
      </c>
      <c r="BE28" s="21">
        <f>'[2]20.11.23 ВО'!BE27</f>
        <v>0</v>
      </c>
      <c r="BF28" s="47">
        <f>'[2]20.11.23 ВО'!BF27</f>
        <v>0</v>
      </c>
      <c r="BG28" s="21">
        <f>'[2]20.11.23 ВО'!BG27</f>
        <v>0</v>
      </c>
      <c r="BH28" s="47">
        <f>'[2]20.11.23 ВО'!BH27</f>
        <v>0</v>
      </c>
      <c r="BI28" s="21">
        <f>'[2]20.11.23 ВО'!BI27</f>
        <v>0</v>
      </c>
      <c r="BJ28" s="47">
        <f>'[2]20.11.23 ВО'!BJ27</f>
        <v>0</v>
      </c>
      <c r="BK28" s="21">
        <f>'[2]20.11.23 ВО'!BK27</f>
        <v>0</v>
      </c>
      <c r="BL28" s="47">
        <f>'[2]20.11.23 ВО'!BL27</f>
        <v>0</v>
      </c>
      <c r="BM28" s="21">
        <f>'[2]20.11.23 ВО'!BM27</f>
        <v>0</v>
      </c>
      <c r="BN28" s="47">
        <f>'[2]20.11.23 ВО'!BN27</f>
        <v>0</v>
      </c>
      <c r="BO28" s="21">
        <f>'[2]20.11.23 ВО'!BO27</f>
        <v>0</v>
      </c>
      <c r="BP28" s="45">
        <f t="shared" si="11"/>
        <v>0</v>
      </c>
      <c r="BQ28" s="27">
        <f t="shared" si="12"/>
        <v>0</v>
      </c>
      <c r="BR28" s="45">
        <f t="shared" si="13"/>
        <v>0</v>
      </c>
      <c r="BS28" s="21">
        <f t="shared" si="14"/>
        <v>0</v>
      </c>
      <c r="BT28" s="45">
        <f t="shared" si="15"/>
        <v>0</v>
      </c>
      <c r="BU28" s="21">
        <f t="shared" si="16"/>
        <v>0</v>
      </c>
      <c r="BV28" s="47">
        <f>'[2]20.11.23 ВО'!BV27</f>
        <v>0</v>
      </c>
      <c r="BW28" s="21">
        <f>'[2]20.11.23 ВО'!BW27</f>
        <v>0</v>
      </c>
      <c r="BX28" s="47">
        <f>'[2]20.11.23 ВО'!BX27</f>
        <v>0</v>
      </c>
      <c r="BY28" s="21">
        <f>'[2]20.11.23 ВО'!BY27</f>
        <v>0</v>
      </c>
      <c r="BZ28" s="47">
        <f>'[2]20.11.23 ВО'!BZ27</f>
        <v>0</v>
      </c>
      <c r="CA28" s="21">
        <f>'[2]20.11.23 ВО'!CA27</f>
        <v>0</v>
      </c>
      <c r="CB28" s="47">
        <f>'[2]20.11.23 ВО'!CB27</f>
        <v>0</v>
      </c>
      <c r="CC28" s="21">
        <f>'[2]20.11.23 ВО'!CC27</f>
        <v>0</v>
      </c>
      <c r="CD28" s="47">
        <f>'[2]20.11.23 ВО'!CD27</f>
        <v>0</v>
      </c>
      <c r="CE28" s="21">
        <f>'[2]20.11.23 ВО'!CE27</f>
        <v>0</v>
      </c>
    </row>
    <row r="29" spans="1:83" s="19" customFormat="1" ht="30" customHeight="1" x14ac:dyDescent="0.25">
      <c r="A29" s="15">
        <f t="shared" si="19"/>
        <v>18</v>
      </c>
      <c r="B29" s="17" t="s">
        <v>91</v>
      </c>
      <c r="C29" s="15" t="s">
        <v>92</v>
      </c>
      <c r="D29" s="26"/>
      <c r="E29" s="26" t="s">
        <v>57</v>
      </c>
      <c r="F29" s="27">
        <f t="shared" si="17"/>
        <v>50287307.149999999</v>
      </c>
      <c r="G29" s="47">
        <f>'[2]20.11.23 ВО'!G28</f>
        <v>0</v>
      </c>
      <c r="H29" s="21">
        <f>'[2]20.11.23 ВО'!H28</f>
        <v>0</v>
      </c>
      <c r="I29" s="47">
        <f>'[2]20.11.23 ВО'!I28</f>
        <v>0</v>
      </c>
      <c r="J29" s="21">
        <f>'[2]20.11.23 ВО'!J28</f>
        <v>0</v>
      </c>
      <c r="K29" s="27">
        <f t="shared" si="18"/>
        <v>50287307.149999999</v>
      </c>
      <c r="L29" s="47">
        <f>'[2]20.11.23 ВО'!L28</f>
        <v>16477</v>
      </c>
      <c r="M29" s="21">
        <f>'[2]20.11.23 ВО'!M28</f>
        <v>7937956.4000000004</v>
      </c>
      <c r="N29" s="47">
        <f>'[2]20.11.23 ВО'!N28</f>
        <v>0</v>
      </c>
      <c r="O29" s="21">
        <f>'[2]20.11.23 ВО'!O28</f>
        <v>0</v>
      </c>
      <c r="P29" s="47">
        <f>'[2]20.11.23 ВО'!P28</f>
        <v>0</v>
      </c>
      <c r="Q29" s="21">
        <f>'[2]20.11.23 ВО'!Q28</f>
        <v>0</v>
      </c>
      <c r="R29" s="47">
        <f>'[2]20.11.23 ВО'!R28</f>
        <v>0</v>
      </c>
      <c r="S29" s="21">
        <f>'[2]20.11.23 ВО'!S28</f>
        <v>0</v>
      </c>
      <c r="T29" s="47">
        <f>'[2]20.11.23 ВО'!T28</f>
        <v>16477</v>
      </c>
      <c r="U29" s="21">
        <f>'[2]20.11.23 ВО'!U28</f>
        <v>7937956.4000000004</v>
      </c>
      <c r="V29" s="47">
        <f>'[2]20.11.23 ВО'!V28</f>
        <v>0</v>
      </c>
      <c r="W29" s="21">
        <f>'[2]20.11.23 ВО'!W28</f>
        <v>0</v>
      </c>
      <c r="X29" s="47">
        <f>'[2]20.11.23 ВО'!X28</f>
        <v>4798</v>
      </c>
      <c r="Y29" s="21">
        <f>'[2]20.11.23 ВО'!Y28</f>
        <v>2727983.49</v>
      </c>
      <c r="Z29" s="47">
        <f>'[2]20.11.23 ВО'!Z28</f>
        <v>34913</v>
      </c>
      <c r="AA29" s="21">
        <f>'[2]20.11.23 ВО'!AA28</f>
        <v>39621367.259999998</v>
      </c>
      <c r="AB29" s="47">
        <f>'[2]20.11.23 ВО'!AB28</f>
        <v>0</v>
      </c>
      <c r="AC29" s="21">
        <f>'[2]20.11.23 ВО'!AC28</f>
        <v>0</v>
      </c>
      <c r="AD29" s="47">
        <f>'[2]20.11.23 ВО'!AD28</f>
        <v>0</v>
      </c>
      <c r="AE29" s="21">
        <f>'[2]20.11.23 ВО'!AE28</f>
        <v>0</v>
      </c>
      <c r="AF29" s="47">
        <f>'[2]20.11.23 ВО'!AF28</f>
        <v>0</v>
      </c>
      <c r="AG29" s="21">
        <f>'[2]20.11.23 ВО'!AG28</f>
        <v>0</v>
      </c>
      <c r="AH29" s="47">
        <f>'[2]20.11.23 ВО'!AH28</f>
        <v>0</v>
      </c>
      <c r="AI29" s="21">
        <f>'[2]20.11.23 ВО'!AI28</f>
        <v>0</v>
      </c>
      <c r="AJ29" s="47">
        <f>'[2]20.11.23 ВО'!AJ28</f>
        <v>0</v>
      </c>
      <c r="AK29" s="21">
        <f>'[2]20.11.23 ВО'!AK28</f>
        <v>0</v>
      </c>
      <c r="AL29" s="47">
        <f>'[2]20.11.23 ВО'!AL28</f>
        <v>0</v>
      </c>
      <c r="AM29" s="21">
        <f>'[2]20.11.23 ВО'!AM28</f>
        <v>0</v>
      </c>
      <c r="AN29" s="47">
        <f>'[2]20.11.23 ВО'!AN28</f>
        <v>0</v>
      </c>
      <c r="AO29" s="21">
        <f>'[2]20.11.23 ВО'!AO28</f>
        <v>0</v>
      </c>
      <c r="AP29" s="47">
        <f>'[2]20.11.23 ВО'!AP28</f>
        <v>0</v>
      </c>
      <c r="AQ29" s="21">
        <f>'[2]20.11.23 ВО'!AQ28</f>
        <v>0</v>
      </c>
      <c r="AR29" s="47">
        <f>'[2]20.11.23 ВО'!AR28</f>
        <v>0</v>
      </c>
      <c r="AS29" s="21">
        <f>'[2]20.11.23 ВО'!AS28</f>
        <v>0</v>
      </c>
      <c r="AT29" s="47">
        <f>'[2]20.11.23 ВО'!AT28</f>
        <v>0</v>
      </c>
      <c r="AU29" s="21">
        <f>'[2]20.11.23 ВО'!AU28</f>
        <v>0</v>
      </c>
      <c r="AV29" s="47">
        <f>'[2]20.11.23 ВО'!AV28</f>
        <v>0</v>
      </c>
      <c r="AW29" s="21">
        <f>'[2]20.11.23 ВО'!AW28</f>
        <v>0</v>
      </c>
      <c r="AX29" s="45">
        <f t="shared" si="5"/>
        <v>0</v>
      </c>
      <c r="AY29" s="27">
        <f t="shared" si="6"/>
        <v>0</v>
      </c>
      <c r="AZ29" s="45">
        <f t="shared" si="7"/>
        <v>0</v>
      </c>
      <c r="BA29" s="27">
        <f t="shared" si="8"/>
        <v>0</v>
      </c>
      <c r="BB29" s="45">
        <f t="shared" si="9"/>
        <v>0</v>
      </c>
      <c r="BC29" s="27">
        <f t="shared" si="10"/>
        <v>0</v>
      </c>
      <c r="BD29" s="47">
        <f>'[2]20.11.23 ВО'!BD28</f>
        <v>0</v>
      </c>
      <c r="BE29" s="21">
        <f>'[2]20.11.23 ВО'!BE28</f>
        <v>0</v>
      </c>
      <c r="BF29" s="47">
        <f>'[2]20.11.23 ВО'!BF28</f>
        <v>0</v>
      </c>
      <c r="BG29" s="21">
        <f>'[2]20.11.23 ВО'!BG28</f>
        <v>0</v>
      </c>
      <c r="BH29" s="47">
        <f>'[2]20.11.23 ВО'!BH28</f>
        <v>0</v>
      </c>
      <c r="BI29" s="21">
        <f>'[2]20.11.23 ВО'!BI28</f>
        <v>0</v>
      </c>
      <c r="BJ29" s="47">
        <f>'[2]20.11.23 ВО'!BJ28</f>
        <v>0</v>
      </c>
      <c r="BK29" s="21">
        <f>'[2]20.11.23 ВО'!BK28</f>
        <v>0</v>
      </c>
      <c r="BL29" s="47">
        <f>'[2]20.11.23 ВО'!BL28</f>
        <v>0</v>
      </c>
      <c r="BM29" s="21">
        <f>'[2]20.11.23 ВО'!BM28</f>
        <v>0</v>
      </c>
      <c r="BN29" s="47">
        <f>'[2]20.11.23 ВО'!BN28</f>
        <v>0</v>
      </c>
      <c r="BO29" s="21">
        <f>'[2]20.11.23 ВО'!BO28</f>
        <v>0</v>
      </c>
      <c r="BP29" s="45">
        <f t="shared" si="11"/>
        <v>0</v>
      </c>
      <c r="BQ29" s="27">
        <f t="shared" si="12"/>
        <v>0</v>
      </c>
      <c r="BR29" s="45">
        <f t="shared" si="13"/>
        <v>0</v>
      </c>
      <c r="BS29" s="21">
        <f t="shared" si="14"/>
        <v>0</v>
      </c>
      <c r="BT29" s="45">
        <f t="shared" si="15"/>
        <v>0</v>
      </c>
      <c r="BU29" s="21">
        <f t="shared" si="16"/>
        <v>0</v>
      </c>
      <c r="BV29" s="47">
        <f>'[2]20.11.23 ВО'!BV28</f>
        <v>0</v>
      </c>
      <c r="BW29" s="21">
        <f>'[2]20.11.23 ВО'!BW28</f>
        <v>0</v>
      </c>
      <c r="BX29" s="47">
        <f>'[2]20.11.23 ВО'!BX28</f>
        <v>0</v>
      </c>
      <c r="BY29" s="21">
        <f>'[2]20.11.23 ВО'!BY28</f>
        <v>0</v>
      </c>
      <c r="BZ29" s="47">
        <f>'[2]20.11.23 ВО'!BZ28</f>
        <v>0</v>
      </c>
      <c r="CA29" s="21">
        <f>'[2]20.11.23 ВО'!CA28</f>
        <v>0</v>
      </c>
      <c r="CB29" s="47">
        <f>'[2]20.11.23 ВО'!CB28</f>
        <v>0</v>
      </c>
      <c r="CC29" s="21">
        <f>'[2]20.11.23 ВО'!CC28</f>
        <v>0</v>
      </c>
      <c r="CD29" s="47">
        <f>'[2]20.11.23 ВО'!CD28</f>
        <v>0</v>
      </c>
      <c r="CE29" s="21">
        <f>'[2]20.11.23 ВО'!CE28</f>
        <v>0</v>
      </c>
    </row>
    <row r="30" spans="1:83" s="19" customFormat="1" ht="30" customHeight="1" x14ac:dyDescent="0.25">
      <c r="A30" s="15">
        <f t="shared" si="19"/>
        <v>19</v>
      </c>
      <c r="B30" s="17" t="s">
        <v>93</v>
      </c>
      <c r="C30" s="15" t="s">
        <v>94</v>
      </c>
      <c r="D30" s="26"/>
      <c r="E30" s="26" t="s">
        <v>57</v>
      </c>
      <c r="F30" s="27">
        <f t="shared" si="17"/>
        <v>24471368.140000001</v>
      </c>
      <c r="G30" s="47">
        <f>'[2]20.11.23 ВО'!G29</f>
        <v>0</v>
      </c>
      <c r="H30" s="21">
        <f>'[2]20.11.23 ВО'!H29</f>
        <v>0</v>
      </c>
      <c r="I30" s="47">
        <f>'[2]20.11.23 ВО'!I29</f>
        <v>0</v>
      </c>
      <c r="J30" s="21">
        <f>'[2]20.11.23 ВО'!J29</f>
        <v>0</v>
      </c>
      <c r="K30" s="27">
        <f t="shared" si="18"/>
        <v>24471368.140000001</v>
      </c>
      <c r="L30" s="47">
        <f>'[2]20.11.23 ВО'!L29</f>
        <v>7563</v>
      </c>
      <c r="M30" s="21">
        <f>'[2]20.11.23 ВО'!M29</f>
        <v>3611299.2</v>
      </c>
      <c r="N30" s="47">
        <f>'[2]20.11.23 ВО'!N29</f>
        <v>0</v>
      </c>
      <c r="O30" s="21">
        <f>'[2]20.11.23 ВО'!O29</f>
        <v>0</v>
      </c>
      <c r="P30" s="47">
        <f>'[2]20.11.23 ВО'!P29</f>
        <v>0</v>
      </c>
      <c r="Q30" s="21">
        <f>'[2]20.11.23 ВО'!Q29</f>
        <v>0</v>
      </c>
      <c r="R30" s="47">
        <f>'[2]20.11.23 ВО'!R29</f>
        <v>0</v>
      </c>
      <c r="S30" s="21">
        <f>'[2]20.11.23 ВО'!S29</f>
        <v>0</v>
      </c>
      <c r="T30" s="47">
        <f>'[2]20.11.23 ВО'!T29</f>
        <v>7563</v>
      </c>
      <c r="U30" s="21">
        <f>'[2]20.11.23 ВО'!U29</f>
        <v>3611299.2</v>
      </c>
      <c r="V30" s="47">
        <f>'[2]20.11.23 ВО'!V29</f>
        <v>0</v>
      </c>
      <c r="W30" s="21">
        <f>'[2]20.11.23 ВО'!W29</f>
        <v>0</v>
      </c>
      <c r="X30" s="47">
        <f>'[2]20.11.23 ВО'!X29</f>
        <v>2815</v>
      </c>
      <c r="Y30" s="21">
        <f>'[2]20.11.23 ВО'!Y29</f>
        <v>1589839.11</v>
      </c>
      <c r="Z30" s="47">
        <f>'[2]20.11.23 ВО'!Z29</f>
        <v>17225</v>
      </c>
      <c r="AA30" s="21">
        <f>'[2]20.11.23 ВО'!AA29</f>
        <v>19270229.829999998</v>
      </c>
      <c r="AB30" s="47">
        <f>'[2]20.11.23 ВО'!AB29</f>
        <v>0</v>
      </c>
      <c r="AC30" s="21">
        <f>'[2]20.11.23 ВО'!AC29</f>
        <v>0</v>
      </c>
      <c r="AD30" s="47">
        <f>'[2]20.11.23 ВО'!AD29</f>
        <v>0</v>
      </c>
      <c r="AE30" s="21">
        <f>'[2]20.11.23 ВО'!AE29</f>
        <v>0</v>
      </c>
      <c r="AF30" s="47">
        <f>'[2]20.11.23 ВО'!AF29</f>
        <v>0</v>
      </c>
      <c r="AG30" s="21">
        <f>'[2]20.11.23 ВО'!AG29</f>
        <v>0</v>
      </c>
      <c r="AH30" s="47">
        <f>'[2]20.11.23 ВО'!AH29</f>
        <v>0</v>
      </c>
      <c r="AI30" s="21">
        <f>'[2]20.11.23 ВО'!AI29</f>
        <v>0</v>
      </c>
      <c r="AJ30" s="47">
        <f>'[2]20.11.23 ВО'!AJ29</f>
        <v>0</v>
      </c>
      <c r="AK30" s="21">
        <f>'[2]20.11.23 ВО'!AK29</f>
        <v>0</v>
      </c>
      <c r="AL30" s="47">
        <f>'[2]20.11.23 ВО'!AL29</f>
        <v>0</v>
      </c>
      <c r="AM30" s="21">
        <f>'[2]20.11.23 ВО'!AM29</f>
        <v>0</v>
      </c>
      <c r="AN30" s="47">
        <f>'[2]20.11.23 ВО'!AN29</f>
        <v>0</v>
      </c>
      <c r="AO30" s="21">
        <f>'[2]20.11.23 ВО'!AO29</f>
        <v>0</v>
      </c>
      <c r="AP30" s="47">
        <f>'[2]20.11.23 ВО'!AP29</f>
        <v>0</v>
      </c>
      <c r="AQ30" s="21">
        <f>'[2]20.11.23 ВО'!AQ29</f>
        <v>0</v>
      </c>
      <c r="AR30" s="47">
        <f>'[2]20.11.23 ВО'!AR29</f>
        <v>0</v>
      </c>
      <c r="AS30" s="21">
        <f>'[2]20.11.23 ВО'!AS29</f>
        <v>0</v>
      </c>
      <c r="AT30" s="47">
        <f>'[2]20.11.23 ВО'!AT29</f>
        <v>0</v>
      </c>
      <c r="AU30" s="21">
        <f>'[2]20.11.23 ВО'!AU29</f>
        <v>0</v>
      </c>
      <c r="AV30" s="47">
        <f>'[2]20.11.23 ВО'!AV29</f>
        <v>0</v>
      </c>
      <c r="AW30" s="21">
        <f>'[2]20.11.23 ВО'!AW29</f>
        <v>0</v>
      </c>
      <c r="AX30" s="45">
        <f t="shared" si="5"/>
        <v>0</v>
      </c>
      <c r="AY30" s="27">
        <f t="shared" si="6"/>
        <v>0</v>
      </c>
      <c r="AZ30" s="45">
        <f t="shared" si="7"/>
        <v>0</v>
      </c>
      <c r="BA30" s="27">
        <f t="shared" si="8"/>
        <v>0</v>
      </c>
      <c r="BB30" s="45">
        <f t="shared" si="9"/>
        <v>0</v>
      </c>
      <c r="BC30" s="27">
        <f t="shared" si="10"/>
        <v>0</v>
      </c>
      <c r="BD30" s="47">
        <f>'[2]20.11.23 ВО'!BD29</f>
        <v>0</v>
      </c>
      <c r="BE30" s="21">
        <f>'[2]20.11.23 ВО'!BE29</f>
        <v>0</v>
      </c>
      <c r="BF30" s="47">
        <f>'[2]20.11.23 ВО'!BF29</f>
        <v>0</v>
      </c>
      <c r="BG30" s="21">
        <f>'[2]20.11.23 ВО'!BG29</f>
        <v>0</v>
      </c>
      <c r="BH30" s="47">
        <f>'[2]20.11.23 ВО'!BH29</f>
        <v>0</v>
      </c>
      <c r="BI30" s="21">
        <f>'[2]20.11.23 ВО'!BI29</f>
        <v>0</v>
      </c>
      <c r="BJ30" s="47">
        <f>'[2]20.11.23 ВО'!BJ29</f>
        <v>0</v>
      </c>
      <c r="BK30" s="21">
        <f>'[2]20.11.23 ВО'!BK29</f>
        <v>0</v>
      </c>
      <c r="BL30" s="47">
        <f>'[2]20.11.23 ВО'!BL29</f>
        <v>0</v>
      </c>
      <c r="BM30" s="21">
        <f>'[2]20.11.23 ВО'!BM29</f>
        <v>0</v>
      </c>
      <c r="BN30" s="47">
        <f>'[2]20.11.23 ВО'!BN29</f>
        <v>0</v>
      </c>
      <c r="BO30" s="21">
        <f>'[2]20.11.23 ВО'!BO29</f>
        <v>0</v>
      </c>
      <c r="BP30" s="45">
        <f t="shared" si="11"/>
        <v>0</v>
      </c>
      <c r="BQ30" s="27">
        <f t="shared" si="12"/>
        <v>0</v>
      </c>
      <c r="BR30" s="45">
        <f t="shared" si="13"/>
        <v>0</v>
      </c>
      <c r="BS30" s="21">
        <f t="shared" si="14"/>
        <v>0</v>
      </c>
      <c r="BT30" s="45">
        <f t="shared" si="15"/>
        <v>0</v>
      </c>
      <c r="BU30" s="21">
        <f t="shared" si="16"/>
        <v>0</v>
      </c>
      <c r="BV30" s="47">
        <f>'[2]20.11.23 ВО'!BV29</f>
        <v>0</v>
      </c>
      <c r="BW30" s="21">
        <f>'[2]20.11.23 ВО'!BW29</f>
        <v>0</v>
      </c>
      <c r="BX30" s="47">
        <f>'[2]20.11.23 ВО'!BX29</f>
        <v>0</v>
      </c>
      <c r="BY30" s="21">
        <f>'[2]20.11.23 ВО'!BY29</f>
        <v>0</v>
      </c>
      <c r="BZ30" s="47">
        <f>'[2]20.11.23 ВО'!BZ29</f>
        <v>0</v>
      </c>
      <c r="CA30" s="21">
        <f>'[2]20.11.23 ВО'!CA29</f>
        <v>0</v>
      </c>
      <c r="CB30" s="47">
        <f>'[2]20.11.23 ВО'!CB29</f>
        <v>0</v>
      </c>
      <c r="CC30" s="21">
        <f>'[2]20.11.23 ВО'!CC29</f>
        <v>0</v>
      </c>
      <c r="CD30" s="47">
        <f>'[2]20.11.23 ВО'!CD29</f>
        <v>0</v>
      </c>
      <c r="CE30" s="21">
        <f>'[2]20.11.23 ВО'!CE29</f>
        <v>0</v>
      </c>
    </row>
    <row r="31" spans="1:83" s="19" customFormat="1" ht="30" customHeight="1" x14ac:dyDescent="0.25">
      <c r="A31" s="15">
        <f t="shared" si="19"/>
        <v>20</v>
      </c>
      <c r="B31" s="51" t="s">
        <v>95</v>
      </c>
      <c r="C31" s="15" t="s">
        <v>96</v>
      </c>
      <c r="D31" s="26"/>
      <c r="E31" s="26" t="s">
        <v>57</v>
      </c>
      <c r="F31" s="27">
        <f t="shared" si="17"/>
        <v>0</v>
      </c>
      <c r="G31" s="47">
        <f>'[2]20.11.23 ВО'!G30</f>
        <v>0</v>
      </c>
      <c r="H31" s="21">
        <f>'[2]20.11.23 ВО'!H30</f>
        <v>0</v>
      </c>
      <c r="I31" s="47">
        <f>'[2]20.11.23 ВО'!I30</f>
        <v>0</v>
      </c>
      <c r="J31" s="21">
        <f>'[2]20.11.23 ВО'!J30</f>
        <v>0</v>
      </c>
      <c r="K31" s="27">
        <f t="shared" si="18"/>
        <v>0</v>
      </c>
      <c r="L31" s="47">
        <f>'[2]20.11.23 ВО'!L30</f>
        <v>0</v>
      </c>
      <c r="M31" s="21">
        <f>'[2]20.11.23 ВО'!M30</f>
        <v>0</v>
      </c>
      <c r="N31" s="47">
        <f>'[2]20.11.23 ВО'!N30</f>
        <v>0</v>
      </c>
      <c r="O31" s="21">
        <f>'[2]20.11.23 ВО'!O30</f>
        <v>0</v>
      </c>
      <c r="P31" s="47">
        <f>'[2]20.11.23 ВО'!P30</f>
        <v>0</v>
      </c>
      <c r="Q31" s="21">
        <f>'[2]20.11.23 ВО'!Q30</f>
        <v>0</v>
      </c>
      <c r="R31" s="47">
        <f>'[2]20.11.23 ВО'!R30</f>
        <v>0</v>
      </c>
      <c r="S31" s="21">
        <f>'[2]20.11.23 ВО'!S30</f>
        <v>0</v>
      </c>
      <c r="T31" s="47">
        <f>'[2]20.11.23 ВО'!T30</f>
        <v>0</v>
      </c>
      <c r="U31" s="21">
        <f>'[2]20.11.23 ВО'!U30</f>
        <v>0</v>
      </c>
      <c r="V31" s="47">
        <f>'[2]20.11.23 ВО'!V30</f>
        <v>0</v>
      </c>
      <c r="W31" s="21">
        <f>'[2]20.11.23 ВО'!W30</f>
        <v>0</v>
      </c>
      <c r="X31" s="47">
        <f>'[2]20.11.23 ВО'!X30</f>
        <v>0</v>
      </c>
      <c r="Y31" s="21">
        <f>'[2]20.11.23 ВО'!Y30</f>
        <v>0</v>
      </c>
      <c r="Z31" s="47">
        <f>'[2]20.11.23 ВО'!Z30</f>
        <v>0</v>
      </c>
      <c r="AA31" s="21">
        <f>'[2]20.11.23 ВО'!AA30</f>
        <v>0</v>
      </c>
      <c r="AB31" s="47">
        <f>'[2]20.11.23 ВО'!AB30</f>
        <v>0</v>
      </c>
      <c r="AC31" s="21">
        <f>'[2]20.11.23 ВО'!AC30</f>
        <v>0</v>
      </c>
      <c r="AD31" s="47">
        <f>'[2]20.11.23 ВО'!AD30</f>
        <v>0</v>
      </c>
      <c r="AE31" s="21">
        <f>'[2]20.11.23 ВО'!AE30</f>
        <v>0</v>
      </c>
      <c r="AF31" s="47">
        <f>'[2]20.11.23 ВО'!AF30</f>
        <v>0</v>
      </c>
      <c r="AG31" s="21">
        <f>'[2]20.11.23 ВО'!AG30</f>
        <v>0</v>
      </c>
      <c r="AH31" s="47">
        <f>'[2]20.11.23 ВО'!AH30</f>
        <v>0</v>
      </c>
      <c r="AI31" s="21">
        <f>'[2]20.11.23 ВО'!AI30</f>
        <v>0</v>
      </c>
      <c r="AJ31" s="47">
        <f>'[2]20.11.23 ВО'!AJ30</f>
        <v>0</v>
      </c>
      <c r="AK31" s="21">
        <f>'[2]20.11.23 ВО'!AK30</f>
        <v>0</v>
      </c>
      <c r="AL31" s="47">
        <f>'[2]20.11.23 ВО'!AL30</f>
        <v>0</v>
      </c>
      <c r="AM31" s="21">
        <f>'[2]20.11.23 ВО'!AM30</f>
        <v>0</v>
      </c>
      <c r="AN31" s="47">
        <f>'[2]20.11.23 ВО'!AN30</f>
        <v>0</v>
      </c>
      <c r="AO31" s="21">
        <f>'[2]20.11.23 ВО'!AO30</f>
        <v>0</v>
      </c>
      <c r="AP31" s="47">
        <f>'[2]20.11.23 ВО'!AP30</f>
        <v>0</v>
      </c>
      <c r="AQ31" s="21">
        <f>'[2]20.11.23 ВО'!AQ30</f>
        <v>0</v>
      </c>
      <c r="AR31" s="47">
        <f>'[2]20.11.23 ВО'!AR30</f>
        <v>0</v>
      </c>
      <c r="AS31" s="21">
        <f>'[2]20.11.23 ВО'!AS30</f>
        <v>0</v>
      </c>
      <c r="AT31" s="47">
        <f>'[2]20.11.23 ВО'!AT30</f>
        <v>0</v>
      </c>
      <c r="AU31" s="21">
        <f>'[2]20.11.23 ВО'!AU30</f>
        <v>0</v>
      </c>
      <c r="AV31" s="47">
        <f>'[2]20.11.23 ВО'!AV30</f>
        <v>0</v>
      </c>
      <c r="AW31" s="21">
        <f>'[2]20.11.23 ВО'!AW30</f>
        <v>0</v>
      </c>
      <c r="AX31" s="45">
        <f t="shared" si="5"/>
        <v>0</v>
      </c>
      <c r="AY31" s="27">
        <f t="shared" si="6"/>
        <v>0</v>
      </c>
      <c r="AZ31" s="45">
        <f t="shared" si="7"/>
        <v>0</v>
      </c>
      <c r="BA31" s="27">
        <f t="shared" si="8"/>
        <v>0</v>
      </c>
      <c r="BB31" s="45">
        <f t="shared" si="9"/>
        <v>0</v>
      </c>
      <c r="BC31" s="27">
        <f t="shared" si="10"/>
        <v>0</v>
      </c>
      <c r="BD31" s="47">
        <f>'[2]20.11.23 ВО'!BD30</f>
        <v>0</v>
      </c>
      <c r="BE31" s="21">
        <f>'[2]20.11.23 ВО'!BE30</f>
        <v>0</v>
      </c>
      <c r="BF31" s="47">
        <f>'[2]20.11.23 ВО'!BF30</f>
        <v>0</v>
      </c>
      <c r="BG31" s="21">
        <f>'[2]20.11.23 ВО'!BG30</f>
        <v>0</v>
      </c>
      <c r="BH31" s="47">
        <f>'[2]20.11.23 ВО'!BH30</f>
        <v>0</v>
      </c>
      <c r="BI31" s="21">
        <f>'[2]20.11.23 ВО'!BI30</f>
        <v>0</v>
      </c>
      <c r="BJ31" s="47">
        <f>'[2]20.11.23 ВО'!BJ30</f>
        <v>0</v>
      </c>
      <c r="BK31" s="21">
        <f>'[2]20.11.23 ВО'!BK30</f>
        <v>0</v>
      </c>
      <c r="BL31" s="47">
        <f>'[2]20.11.23 ВО'!BL30</f>
        <v>0</v>
      </c>
      <c r="BM31" s="21">
        <f>'[2]20.11.23 ВО'!BM30</f>
        <v>0</v>
      </c>
      <c r="BN31" s="47">
        <f>'[2]20.11.23 ВО'!BN30</f>
        <v>0</v>
      </c>
      <c r="BO31" s="21">
        <f>'[2]20.11.23 ВО'!BO30</f>
        <v>0</v>
      </c>
      <c r="BP31" s="45">
        <f t="shared" si="11"/>
        <v>0</v>
      </c>
      <c r="BQ31" s="27">
        <f t="shared" si="12"/>
        <v>0</v>
      </c>
      <c r="BR31" s="45">
        <f t="shared" si="13"/>
        <v>0</v>
      </c>
      <c r="BS31" s="21">
        <f t="shared" si="14"/>
        <v>0</v>
      </c>
      <c r="BT31" s="45">
        <f t="shared" si="15"/>
        <v>0</v>
      </c>
      <c r="BU31" s="21">
        <f t="shared" si="16"/>
        <v>0</v>
      </c>
      <c r="BV31" s="47">
        <f>'[2]20.11.23 ВО'!BV30</f>
        <v>0</v>
      </c>
      <c r="BW31" s="21">
        <f>'[2]20.11.23 ВО'!BW30</f>
        <v>0</v>
      </c>
      <c r="BX31" s="47">
        <f>'[2]20.11.23 ВО'!BX30</f>
        <v>0</v>
      </c>
      <c r="BY31" s="21">
        <f>'[2]20.11.23 ВО'!BY30</f>
        <v>0</v>
      </c>
      <c r="BZ31" s="47">
        <f>'[2]20.11.23 ВО'!BZ30</f>
        <v>0</v>
      </c>
      <c r="CA31" s="21">
        <f>'[2]20.11.23 ВО'!CA30</f>
        <v>0</v>
      </c>
      <c r="CB31" s="47">
        <f>'[2]20.11.23 ВО'!CB30</f>
        <v>0</v>
      </c>
      <c r="CC31" s="21">
        <f>'[2]20.11.23 ВО'!CC30</f>
        <v>0</v>
      </c>
      <c r="CD31" s="47">
        <f>'[2]20.11.23 ВО'!CD30</f>
        <v>0</v>
      </c>
      <c r="CE31" s="21">
        <f>'[2]20.11.23 ВО'!CE30</f>
        <v>0</v>
      </c>
    </row>
    <row r="32" spans="1:83" s="19" customFormat="1" ht="30" customHeight="1" x14ac:dyDescent="0.25">
      <c r="A32" s="15">
        <f t="shared" si="19"/>
        <v>21</v>
      </c>
      <c r="B32" s="48" t="s">
        <v>306</v>
      </c>
      <c r="C32" s="15" t="s">
        <v>97</v>
      </c>
      <c r="D32" s="26"/>
      <c r="E32" s="26" t="s">
        <v>57</v>
      </c>
      <c r="F32" s="27">
        <f t="shared" si="17"/>
        <v>323562359.04000002</v>
      </c>
      <c r="G32" s="47">
        <f>'[2]20.11.23 ВО'!G31</f>
        <v>0</v>
      </c>
      <c r="H32" s="21">
        <f>'[2]20.11.23 ВО'!H31</f>
        <v>0</v>
      </c>
      <c r="I32" s="47">
        <f>'[2]20.11.23 ВО'!I31</f>
        <v>0</v>
      </c>
      <c r="J32" s="21">
        <f>'[2]20.11.23 ВО'!J31</f>
        <v>0</v>
      </c>
      <c r="K32" s="27">
        <f t="shared" si="18"/>
        <v>288995669.5</v>
      </c>
      <c r="L32" s="47">
        <f>'[2]20.11.23 ВО'!L31</f>
        <v>186875</v>
      </c>
      <c r="M32" s="21">
        <f>'[2]20.11.23 ВО'!M31</f>
        <v>105426227.45</v>
      </c>
      <c r="N32" s="47">
        <f>'[2]20.11.23 ВО'!N31</f>
        <v>13985</v>
      </c>
      <c r="O32" s="21">
        <f>'[2]20.11.23 ВО'!O31</f>
        <v>31708663.649999999</v>
      </c>
      <c r="P32" s="47">
        <f>'[2]20.11.23 ВО'!P31</f>
        <v>30263</v>
      </c>
      <c r="Q32" s="21">
        <f>'[2]20.11.23 ВО'!Q31</f>
        <v>59236802.859999999</v>
      </c>
      <c r="R32" s="47">
        <f>'[2]20.11.23 ВО'!R31</f>
        <v>6984</v>
      </c>
      <c r="S32" s="21">
        <f>'[2]20.11.23 ВО'!S31</f>
        <v>6633714.8099999996</v>
      </c>
      <c r="T32" s="47">
        <f>'[2]20.11.23 ВО'!T31</f>
        <v>142627</v>
      </c>
      <c r="U32" s="21">
        <f>'[2]20.11.23 ВО'!U31</f>
        <v>14480760.939999999</v>
      </c>
      <c r="V32" s="47">
        <f>'[2]20.11.23 ВО'!V31</f>
        <v>0</v>
      </c>
      <c r="W32" s="21">
        <f>'[2]20.11.23 ВО'!W31</f>
        <v>0</v>
      </c>
      <c r="X32" s="47">
        <f>'[2]20.11.23 ВО'!X31</f>
        <v>67762</v>
      </c>
      <c r="Y32" s="21">
        <f>'[2]20.11.23 ВО'!Y31</f>
        <v>44133925.689999998</v>
      </c>
      <c r="Z32" s="47">
        <f>'[2]20.11.23 ВО'!Z31</f>
        <v>159220</v>
      </c>
      <c r="AA32" s="49">
        <f>'[2]20.11.23 ВО'!AA31+9769425.89</f>
        <v>106938448.34999999</v>
      </c>
      <c r="AB32" s="47">
        <f>'[2]20.11.23 ВО'!AB31</f>
        <v>0</v>
      </c>
      <c r="AC32" s="21">
        <f>'[2]20.11.23 ВО'!AC31</f>
        <v>0</v>
      </c>
      <c r="AD32" s="47">
        <f>'[2]20.11.23 ВО'!AD31</f>
        <v>11261</v>
      </c>
      <c r="AE32" s="21">
        <f>'[2]20.11.23 ВО'!AE31</f>
        <v>7289414.6799999997</v>
      </c>
      <c r="AF32" s="47">
        <f>'[2]20.11.23 ВО'!AF31</f>
        <v>0</v>
      </c>
      <c r="AG32" s="21">
        <f>'[2]20.11.23 ВО'!AG31</f>
        <v>0</v>
      </c>
      <c r="AH32" s="47">
        <f>'[2]20.11.23 ВО'!AH31</f>
        <v>0</v>
      </c>
      <c r="AI32" s="21">
        <f>'[2]20.11.23 ВО'!AI31</f>
        <v>0</v>
      </c>
      <c r="AJ32" s="47">
        <f>'[2]20.11.23 ВО'!AJ31</f>
        <v>7576</v>
      </c>
      <c r="AK32" s="21">
        <f>'[2]20.11.23 ВО'!AK31</f>
        <v>3715885.93</v>
      </c>
      <c r="AL32" s="47">
        <f>'[2]20.11.23 ВО'!AL31</f>
        <v>3685</v>
      </c>
      <c r="AM32" s="21">
        <f>'[2]20.11.23 ВО'!AM31</f>
        <v>3573528.75</v>
      </c>
      <c r="AN32" s="47">
        <f>'[2]20.11.23 ВО'!AN31</f>
        <v>0</v>
      </c>
      <c r="AO32" s="21">
        <f>'[2]20.11.23 ВО'!AO31</f>
        <v>0</v>
      </c>
      <c r="AP32" s="47">
        <f>'[2]20.11.23 ВО'!AP31</f>
        <v>0</v>
      </c>
      <c r="AQ32" s="21">
        <f>'[2]20.11.23 ВО'!AQ31</f>
        <v>0</v>
      </c>
      <c r="AR32" s="47">
        <f>'[2]20.11.23 ВО'!AR31</f>
        <v>0</v>
      </c>
      <c r="AS32" s="21">
        <f>'[2]20.11.23 ВО'!AS31</f>
        <v>0</v>
      </c>
      <c r="AT32" s="47">
        <f>'[2]20.11.23 ВО'!AT31</f>
        <v>0</v>
      </c>
      <c r="AU32" s="21">
        <f>'[2]20.11.23 ВО'!AU31</f>
        <v>0</v>
      </c>
      <c r="AV32" s="47">
        <f>'[2]20.11.23 ВО'!AV31</f>
        <v>20527</v>
      </c>
      <c r="AW32" s="21">
        <f>'[2]20.11.23 ВО'!AW31</f>
        <v>25207653.329999998</v>
      </c>
      <c r="AX32" s="45">
        <f t="shared" si="5"/>
        <v>3073</v>
      </c>
      <c r="AY32" s="27">
        <f t="shared" si="6"/>
        <v>34566689.539999999</v>
      </c>
      <c r="AZ32" s="45">
        <f t="shared" si="7"/>
        <v>0</v>
      </c>
      <c r="BA32" s="27">
        <f t="shared" si="8"/>
        <v>0</v>
      </c>
      <c r="BB32" s="45">
        <f t="shared" si="9"/>
        <v>0</v>
      </c>
      <c r="BC32" s="27">
        <f t="shared" si="10"/>
        <v>0</v>
      </c>
      <c r="BD32" s="47">
        <f>'[2]20.11.23 ВО'!BD31</f>
        <v>3073</v>
      </c>
      <c r="BE32" s="21">
        <f>'[2]20.11.23 ВО'!BE31</f>
        <v>34566689.539999999</v>
      </c>
      <c r="BF32" s="47">
        <f>'[2]20.11.23 ВО'!BF31</f>
        <v>0</v>
      </c>
      <c r="BG32" s="21">
        <f>'[2]20.11.23 ВО'!BG31</f>
        <v>0</v>
      </c>
      <c r="BH32" s="47">
        <f>'[2]20.11.23 ВО'!BH31</f>
        <v>0</v>
      </c>
      <c r="BI32" s="21">
        <f>'[2]20.11.23 ВО'!BI31</f>
        <v>0</v>
      </c>
      <c r="BJ32" s="47">
        <f>'[2]20.11.23 ВО'!BJ31</f>
        <v>0</v>
      </c>
      <c r="BK32" s="21">
        <f>'[2]20.11.23 ВО'!BK31</f>
        <v>0</v>
      </c>
      <c r="BL32" s="47">
        <f>'[2]20.11.23 ВО'!BL31</f>
        <v>0</v>
      </c>
      <c r="BM32" s="21">
        <f>'[2]20.11.23 ВО'!BM31</f>
        <v>0</v>
      </c>
      <c r="BN32" s="47">
        <f>'[2]20.11.23 ВО'!BN31</f>
        <v>0</v>
      </c>
      <c r="BO32" s="21">
        <f>'[2]20.11.23 ВО'!BO31</f>
        <v>0</v>
      </c>
      <c r="BP32" s="45">
        <f t="shared" si="11"/>
        <v>0</v>
      </c>
      <c r="BQ32" s="27">
        <f t="shared" si="12"/>
        <v>0</v>
      </c>
      <c r="BR32" s="45">
        <f t="shared" si="13"/>
        <v>0</v>
      </c>
      <c r="BS32" s="21">
        <f t="shared" si="14"/>
        <v>0</v>
      </c>
      <c r="BT32" s="45">
        <f t="shared" si="15"/>
        <v>0</v>
      </c>
      <c r="BU32" s="21">
        <f t="shared" si="16"/>
        <v>0</v>
      </c>
      <c r="BV32" s="47">
        <f>'[2]20.11.23 ВО'!BV31</f>
        <v>0</v>
      </c>
      <c r="BW32" s="21">
        <f>'[2]20.11.23 ВО'!BW31</f>
        <v>0</v>
      </c>
      <c r="BX32" s="47">
        <f>'[2]20.11.23 ВО'!BX31</f>
        <v>0</v>
      </c>
      <c r="BY32" s="21">
        <f>'[2]20.11.23 ВО'!BY31</f>
        <v>0</v>
      </c>
      <c r="BZ32" s="47">
        <f>'[2]20.11.23 ВО'!BZ31</f>
        <v>0</v>
      </c>
      <c r="CA32" s="21">
        <f>'[2]20.11.23 ВО'!CA31</f>
        <v>0</v>
      </c>
      <c r="CB32" s="47">
        <f>'[2]20.11.23 ВО'!CB31</f>
        <v>0</v>
      </c>
      <c r="CC32" s="21">
        <f>'[2]20.11.23 ВО'!CC31</f>
        <v>0</v>
      </c>
      <c r="CD32" s="47">
        <f>'[2]20.11.23 ВО'!CD31</f>
        <v>0</v>
      </c>
      <c r="CE32" s="21">
        <f>'[2]20.11.23 ВО'!CE31</f>
        <v>0</v>
      </c>
    </row>
    <row r="33" spans="1:83" s="19" customFormat="1" ht="30" customHeight="1" x14ac:dyDescent="0.25">
      <c r="A33" s="15">
        <f t="shared" si="19"/>
        <v>22</v>
      </c>
      <c r="B33" s="17" t="s">
        <v>98</v>
      </c>
      <c r="C33" s="15" t="s">
        <v>99</v>
      </c>
      <c r="D33" s="26"/>
      <c r="E33" s="26" t="s">
        <v>57</v>
      </c>
      <c r="F33" s="27">
        <f t="shared" si="17"/>
        <v>200229545.06</v>
      </c>
      <c r="G33" s="47">
        <f>'[2]20.11.23 ВО'!G32</f>
        <v>0</v>
      </c>
      <c r="H33" s="21">
        <f>'[2]20.11.23 ВО'!H32</f>
        <v>0</v>
      </c>
      <c r="I33" s="47">
        <f>'[2]20.11.23 ВО'!I32</f>
        <v>0</v>
      </c>
      <c r="J33" s="21">
        <f>'[2]20.11.23 ВО'!J32</f>
        <v>0</v>
      </c>
      <c r="K33" s="27">
        <f t="shared" si="18"/>
        <v>189894814.52000001</v>
      </c>
      <c r="L33" s="47">
        <f>'[2]20.11.23 ВО'!L32</f>
        <v>153056</v>
      </c>
      <c r="M33" s="21">
        <f>'[2]20.11.23 ВО'!M32</f>
        <v>81682797.099999994</v>
      </c>
      <c r="N33" s="47">
        <f>'[2]20.11.23 ВО'!N32</f>
        <v>27483</v>
      </c>
      <c r="O33" s="21">
        <f>'[2]20.11.23 ВО'!O32</f>
        <v>59445991.189999998</v>
      </c>
      <c r="P33" s="47">
        <f>'[2]20.11.23 ВО'!P32</f>
        <v>55</v>
      </c>
      <c r="Q33" s="21">
        <f>'[2]20.11.23 ВО'!Q32</f>
        <v>402943.12</v>
      </c>
      <c r="R33" s="47">
        <f>'[2]20.11.23 ВО'!R32</f>
        <v>0</v>
      </c>
      <c r="S33" s="21">
        <f>'[2]20.11.23 ВО'!S32</f>
        <v>0</v>
      </c>
      <c r="T33" s="47">
        <f>'[2]20.11.23 ВО'!T32</f>
        <v>125518</v>
      </c>
      <c r="U33" s="21">
        <f>'[2]20.11.23 ВО'!U32</f>
        <v>21833862.789999999</v>
      </c>
      <c r="V33" s="47">
        <f>'[2]20.11.23 ВО'!V32</f>
        <v>120</v>
      </c>
      <c r="W33" s="21">
        <f>'[2]20.11.23 ВО'!W32</f>
        <v>242640</v>
      </c>
      <c r="X33" s="47">
        <f>'[2]20.11.23 ВО'!X32</f>
        <v>20295</v>
      </c>
      <c r="Y33" s="21">
        <f>'[2]20.11.23 ВО'!Y32</f>
        <v>15265114.720000001</v>
      </c>
      <c r="Z33" s="47">
        <f>'[2]20.11.23 ВО'!Z32</f>
        <v>65759</v>
      </c>
      <c r="AA33" s="21">
        <f>'[2]20.11.23 ВО'!AA32</f>
        <v>91789562.180000007</v>
      </c>
      <c r="AB33" s="47">
        <f>'[2]20.11.23 ВО'!AB32</f>
        <v>1092</v>
      </c>
      <c r="AC33" s="21">
        <f>'[2]20.11.23 ВО'!AC32</f>
        <v>21737352</v>
      </c>
      <c r="AD33" s="47">
        <f>'[2]20.11.23 ВО'!AD32</f>
        <v>1720</v>
      </c>
      <c r="AE33" s="21">
        <f>'[2]20.11.23 ВО'!AE32</f>
        <v>1157340.52</v>
      </c>
      <c r="AF33" s="47">
        <f>'[2]20.11.23 ВО'!AF32</f>
        <v>0</v>
      </c>
      <c r="AG33" s="21">
        <f>'[2]20.11.23 ВО'!AG32</f>
        <v>0</v>
      </c>
      <c r="AH33" s="47">
        <f>'[2]20.11.23 ВО'!AH32</f>
        <v>0</v>
      </c>
      <c r="AI33" s="21">
        <f>'[2]20.11.23 ВО'!AI32</f>
        <v>0</v>
      </c>
      <c r="AJ33" s="47">
        <f>'[2]20.11.23 ВО'!AJ32</f>
        <v>1720</v>
      </c>
      <c r="AK33" s="21">
        <f>'[2]20.11.23 ВО'!AK32</f>
        <v>1157340.52</v>
      </c>
      <c r="AL33" s="47">
        <f>'[2]20.11.23 ВО'!AL32</f>
        <v>0</v>
      </c>
      <c r="AM33" s="21">
        <f>'[2]20.11.23 ВО'!AM32</f>
        <v>0</v>
      </c>
      <c r="AN33" s="47">
        <f>'[2]20.11.23 ВО'!AN32</f>
        <v>0</v>
      </c>
      <c r="AO33" s="21">
        <f>'[2]20.11.23 ВО'!AO32</f>
        <v>0</v>
      </c>
      <c r="AP33" s="47">
        <f>'[2]20.11.23 ВО'!AP32</f>
        <v>0</v>
      </c>
      <c r="AQ33" s="21">
        <f>'[2]20.11.23 ВО'!AQ32</f>
        <v>0</v>
      </c>
      <c r="AR33" s="47">
        <f>'[2]20.11.23 ВО'!AR32</f>
        <v>0</v>
      </c>
      <c r="AS33" s="21">
        <f>'[2]20.11.23 ВО'!AS32</f>
        <v>0</v>
      </c>
      <c r="AT33" s="47">
        <f>'[2]20.11.23 ВО'!AT32</f>
        <v>0</v>
      </c>
      <c r="AU33" s="21">
        <f>'[2]20.11.23 ВО'!AU32</f>
        <v>0</v>
      </c>
      <c r="AV33" s="47">
        <f>'[2]20.11.23 ВО'!AV32</f>
        <v>0</v>
      </c>
      <c r="AW33" s="21">
        <f>'[2]20.11.23 ВО'!AW32</f>
        <v>0</v>
      </c>
      <c r="AX33" s="45">
        <f t="shared" si="5"/>
        <v>988</v>
      </c>
      <c r="AY33" s="27">
        <f t="shared" si="6"/>
        <v>10334730.539999999</v>
      </c>
      <c r="AZ33" s="45">
        <f t="shared" si="7"/>
        <v>0</v>
      </c>
      <c r="BA33" s="27">
        <f t="shared" si="8"/>
        <v>0</v>
      </c>
      <c r="BB33" s="45">
        <f t="shared" si="9"/>
        <v>0</v>
      </c>
      <c r="BC33" s="27">
        <f t="shared" si="10"/>
        <v>0</v>
      </c>
      <c r="BD33" s="47">
        <f>'[2]20.11.23 ВО'!BD32</f>
        <v>988</v>
      </c>
      <c r="BE33" s="21">
        <f>'[2]20.11.23 ВО'!BE32</f>
        <v>10334730.539999999</v>
      </c>
      <c r="BF33" s="47">
        <f>'[2]20.11.23 ВО'!BF32</f>
        <v>0</v>
      </c>
      <c r="BG33" s="21">
        <f>'[2]20.11.23 ВО'!BG32</f>
        <v>0</v>
      </c>
      <c r="BH33" s="47">
        <f>'[2]20.11.23 ВО'!BH32</f>
        <v>0</v>
      </c>
      <c r="BI33" s="21">
        <f>'[2]20.11.23 ВО'!BI32</f>
        <v>0</v>
      </c>
      <c r="BJ33" s="47">
        <f>'[2]20.11.23 ВО'!BJ32</f>
        <v>0</v>
      </c>
      <c r="BK33" s="21">
        <f>'[2]20.11.23 ВО'!BK32</f>
        <v>0</v>
      </c>
      <c r="BL33" s="47">
        <f>'[2]20.11.23 ВО'!BL32</f>
        <v>0</v>
      </c>
      <c r="BM33" s="21">
        <f>'[2]20.11.23 ВО'!BM32</f>
        <v>0</v>
      </c>
      <c r="BN33" s="47">
        <f>'[2]20.11.23 ВО'!BN32</f>
        <v>0</v>
      </c>
      <c r="BO33" s="21">
        <f>'[2]20.11.23 ВО'!BO32</f>
        <v>0</v>
      </c>
      <c r="BP33" s="45">
        <f t="shared" si="11"/>
        <v>0</v>
      </c>
      <c r="BQ33" s="27">
        <f t="shared" si="12"/>
        <v>0</v>
      </c>
      <c r="BR33" s="45">
        <f t="shared" si="13"/>
        <v>0</v>
      </c>
      <c r="BS33" s="21">
        <f t="shared" si="14"/>
        <v>0</v>
      </c>
      <c r="BT33" s="45">
        <f t="shared" si="15"/>
        <v>0</v>
      </c>
      <c r="BU33" s="21">
        <f t="shared" si="16"/>
        <v>0</v>
      </c>
      <c r="BV33" s="47">
        <f>'[2]20.11.23 ВО'!BV32</f>
        <v>0</v>
      </c>
      <c r="BW33" s="21">
        <f>'[2]20.11.23 ВО'!BW32</f>
        <v>0</v>
      </c>
      <c r="BX33" s="47">
        <f>'[2]20.11.23 ВО'!BX32</f>
        <v>0</v>
      </c>
      <c r="BY33" s="21">
        <f>'[2]20.11.23 ВО'!BY32</f>
        <v>0</v>
      </c>
      <c r="BZ33" s="47">
        <f>'[2]20.11.23 ВО'!BZ32</f>
        <v>0</v>
      </c>
      <c r="CA33" s="21">
        <f>'[2]20.11.23 ВО'!CA32</f>
        <v>0</v>
      </c>
      <c r="CB33" s="47">
        <f>'[2]20.11.23 ВО'!CB32</f>
        <v>0</v>
      </c>
      <c r="CC33" s="21">
        <f>'[2]20.11.23 ВО'!CC32</f>
        <v>0</v>
      </c>
      <c r="CD33" s="47">
        <f>'[2]20.11.23 ВО'!CD32</f>
        <v>0</v>
      </c>
      <c r="CE33" s="21">
        <f>'[2]20.11.23 ВО'!CE32</f>
        <v>0</v>
      </c>
    </row>
    <row r="34" spans="1:83" s="19" customFormat="1" ht="30" customHeight="1" x14ac:dyDescent="0.25">
      <c r="A34" s="15">
        <f t="shared" si="19"/>
        <v>23</v>
      </c>
      <c r="B34" s="17" t="s">
        <v>100</v>
      </c>
      <c r="C34" s="15" t="s">
        <v>101</v>
      </c>
      <c r="D34" s="26"/>
      <c r="E34" s="26" t="s">
        <v>57</v>
      </c>
      <c r="F34" s="27">
        <f t="shared" si="17"/>
        <v>51893348.329999998</v>
      </c>
      <c r="G34" s="47">
        <f>'[2]20.11.23 ВО'!G33</f>
        <v>0</v>
      </c>
      <c r="H34" s="21">
        <f>'[2]20.11.23 ВО'!H33</f>
        <v>0</v>
      </c>
      <c r="I34" s="47">
        <f>'[2]20.11.23 ВО'!I33</f>
        <v>0</v>
      </c>
      <c r="J34" s="21">
        <f>'[2]20.11.23 ВО'!J33</f>
        <v>0</v>
      </c>
      <c r="K34" s="27">
        <f t="shared" si="18"/>
        <v>51893348.329999998</v>
      </c>
      <c r="L34" s="47">
        <f>'[2]20.11.23 ВО'!L33</f>
        <v>35096</v>
      </c>
      <c r="M34" s="21">
        <f>'[2]20.11.23 ВО'!M33</f>
        <v>16842702.399999999</v>
      </c>
      <c r="N34" s="47">
        <f>'[2]20.11.23 ВО'!N33</f>
        <v>0</v>
      </c>
      <c r="O34" s="21">
        <f>'[2]20.11.23 ВО'!O33</f>
        <v>0</v>
      </c>
      <c r="P34" s="47">
        <f>'[2]20.11.23 ВО'!P33</f>
        <v>0</v>
      </c>
      <c r="Q34" s="21">
        <f>'[2]20.11.23 ВО'!Q33</f>
        <v>0</v>
      </c>
      <c r="R34" s="47">
        <f>'[2]20.11.23 ВО'!R33</f>
        <v>0</v>
      </c>
      <c r="S34" s="21">
        <f>'[2]20.11.23 ВО'!S33</f>
        <v>0</v>
      </c>
      <c r="T34" s="47">
        <f>'[2]20.11.23 ВО'!T33</f>
        <v>35096</v>
      </c>
      <c r="U34" s="21">
        <f>'[2]20.11.23 ВО'!U33</f>
        <v>16842702.399999999</v>
      </c>
      <c r="V34" s="47">
        <f>'[2]20.11.23 ВО'!V33</f>
        <v>0</v>
      </c>
      <c r="W34" s="21">
        <f>'[2]20.11.23 ВО'!W33</f>
        <v>0</v>
      </c>
      <c r="X34" s="47">
        <f>'[2]20.11.23 ВО'!X33</f>
        <v>7579</v>
      </c>
      <c r="Y34" s="21">
        <f>'[2]20.11.23 ВО'!Y33</f>
        <v>4263659.9000000004</v>
      </c>
      <c r="Z34" s="47">
        <f>'[2]20.11.23 ВО'!Z33</f>
        <v>27347</v>
      </c>
      <c r="AA34" s="21">
        <f>'[2]20.11.23 ВО'!AA33</f>
        <v>30786986.030000001</v>
      </c>
      <c r="AB34" s="47">
        <f>'[2]20.11.23 ВО'!AB33</f>
        <v>0</v>
      </c>
      <c r="AC34" s="21">
        <f>'[2]20.11.23 ВО'!AC33</f>
        <v>0</v>
      </c>
      <c r="AD34" s="47">
        <f>'[2]20.11.23 ВО'!AD33</f>
        <v>0</v>
      </c>
      <c r="AE34" s="21">
        <f>'[2]20.11.23 ВО'!AE33</f>
        <v>0</v>
      </c>
      <c r="AF34" s="47">
        <f>'[2]20.11.23 ВО'!AF33</f>
        <v>0</v>
      </c>
      <c r="AG34" s="21">
        <f>'[2]20.11.23 ВО'!AG33</f>
        <v>0</v>
      </c>
      <c r="AH34" s="47">
        <f>'[2]20.11.23 ВО'!AH33</f>
        <v>0</v>
      </c>
      <c r="AI34" s="21">
        <f>'[2]20.11.23 ВО'!AI33</f>
        <v>0</v>
      </c>
      <c r="AJ34" s="47">
        <f>'[2]20.11.23 ВО'!AJ33</f>
        <v>0</v>
      </c>
      <c r="AK34" s="21">
        <f>'[2]20.11.23 ВО'!AK33</f>
        <v>0</v>
      </c>
      <c r="AL34" s="47">
        <f>'[2]20.11.23 ВО'!AL33</f>
        <v>0</v>
      </c>
      <c r="AM34" s="21">
        <f>'[2]20.11.23 ВО'!AM33</f>
        <v>0</v>
      </c>
      <c r="AN34" s="47">
        <f>'[2]20.11.23 ВО'!AN33</f>
        <v>0</v>
      </c>
      <c r="AO34" s="21">
        <f>'[2]20.11.23 ВО'!AO33</f>
        <v>0</v>
      </c>
      <c r="AP34" s="47">
        <f>'[2]20.11.23 ВО'!AP33</f>
        <v>0</v>
      </c>
      <c r="AQ34" s="21">
        <f>'[2]20.11.23 ВО'!AQ33</f>
        <v>0</v>
      </c>
      <c r="AR34" s="47">
        <f>'[2]20.11.23 ВО'!AR33</f>
        <v>0</v>
      </c>
      <c r="AS34" s="21">
        <f>'[2]20.11.23 ВО'!AS33</f>
        <v>0</v>
      </c>
      <c r="AT34" s="47">
        <f>'[2]20.11.23 ВО'!AT33</f>
        <v>0</v>
      </c>
      <c r="AU34" s="21">
        <f>'[2]20.11.23 ВО'!AU33</f>
        <v>0</v>
      </c>
      <c r="AV34" s="47">
        <f>'[2]20.11.23 ВО'!AV33</f>
        <v>0</v>
      </c>
      <c r="AW34" s="21">
        <f>'[2]20.11.23 ВО'!AW33</f>
        <v>0</v>
      </c>
      <c r="AX34" s="45">
        <f t="shared" si="5"/>
        <v>0</v>
      </c>
      <c r="AY34" s="27">
        <f t="shared" si="6"/>
        <v>0</v>
      </c>
      <c r="AZ34" s="45">
        <f t="shared" si="7"/>
        <v>0</v>
      </c>
      <c r="BA34" s="27">
        <f t="shared" si="8"/>
        <v>0</v>
      </c>
      <c r="BB34" s="45">
        <f t="shared" si="9"/>
        <v>0</v>
      </c>
      <c r="BC34" s="27">
        <f t="shared" si="10"/>
        <v>0</v>
      </c>
      <c r="BD34" s="47">
        <f>'[2]20.11.23 ВО'!BD33</f>
        <v>0</v>
      </c>
      <c r="BE34" s="21">
        <f>'[2]20.11.23 ВО'!BE33</f>
        <v>0</v>
      </c>
      <c r="BF34" s="47">
        <f>'[2]20.11.23 ВО'!BF33</f>
        <v>0</v>
      </c>
      <c r="BG34" s="21">
        <f>'[2]20.11.23 ВО'!BG33</f>
        <v>0</v>
      </c>
      <c r="BH34" s="47">
        <f>'[2]20.11.23 ВО'!BH33</f>
        <v>0</v>
      </c>
      <c r="BI34" s="21">
        <f>'[2]20.11.23 ВО'!BI33</f>
        <v>0</v>
      </c>
      <c r="BJ34" s="47">
        <f>'[2]20.11.23 ВО'!BJ33</f>
        <v>0</v>
      </c>
      <c r="BK34" s="21">
        <f>'[2]20.11.23 ВО'!BK33</f>
        <v>0</v>
      </c>
      <c r="BL34" s="47">
        <f>'[2]20.11.23 ВО'!BL33</f>
        <v>0</v>
      </c>
      <c r="BM34" s="21">
        <f>'[2]20.11.23 ВО'!BM33</f>
        <v>0</v>
      </c>
      <c r="BN34" s="47">
        <f>'[2]20.11.23 ВО'!BN33</f>
        <v>0</v>
      </c>
      <c r="BO34" s="21">
        <f>'[2]20.11.23 ВО'!BO33</f>
        <v>0</v>
      </c>
      <c r="BP34" s="45">
        <f t="shared" si="11"/>
        <v>0</v>
      </c>
      <c r="BQ34" s="27">
        <f t="shared" si="12"/>
        <v>0</v>
      </c>
      <c r="BR34" s="45">
        <f t="shared" si="13"/>
        <v>0</v>
      </c>
      <c r="BS34" s="21">
        <f t="shared" si="14"/>
        <v>0</v>
      </c>
      <c r="BT34" s="45">
        <f t="shared" si="15"/>
        <v>0</v>
      </c>
      <c r="BU34" s="21">
        <f t="shared" si="16"/>
        <v>0</v>
      </c>
      <c r="BV34" s="47">
        <f>'[2]20.11.23 ВО'!BV33</f>
        <v>0</v>
      </c>
      <c r="BW34" s="21">
        <f>'[2]20.11.23 ВО'!BW33</f>
        <v>0</v>
      </c>
      <c r="BX34" s="47">
        <f>'[2]20.11.23 ВО'!BX33</f>
        <v>0</v>
      </c>
      <c r="BY34" s="21">
        <f>'[2]20.11.23 ВО'!BY33</f>
        <v>0</v>
      </c>
      <c r="BZ34" s="47">
        <f>'[2]20.11.23 ВО'!BZ33</f>
        <v>0</v>
      </c>
      <c r="CA34" s="21">
        <f>'[2]20.11.23 ВО'!CA33</f>
        <v>0</v>
      </c>
      <c r="CB34" s="47">
        <f>'[2]20.11.23 ВО'!CB33</f>
        <v>0</v>
      </c>
      <c r="CC34" s="21">
        <f>'[2]20.11.23 ВО'!CC33</f>
        <v>0</v>
      </c>
      <c r="CD34" s="47">
        <f>'[2]20.11.23 ВО'!CD33</f>
        <v>0</v>
      </c>
      <c r="CE34" s="21">
        <f>'[2]20.11.23 ВО'!CE33</f>
        <v>0</v>
      </c>
    </row>
    <row r="35" spans="1:83" s="19" customFormat="1" ht="30" customHeight="1" x14ac:dyDescent="0.25">
      <c r="A35" s="15">
        <f t="shared" si="19"/>
        <v>24</v>
      </c>
      <c r="B35" s="48" t="s">
        <v>102</v>
      </c>
      <c r="C35" s="15" t="s">
        <v>103</v>
      </c>
      <c r="D35" s="26"/>
      <c r="E35" s="26" t="s">
        <v>57</v>
      </c>
      <c r="F35" s="27">
        <f t="shared" si="17"/>
        <v>31668340.66</v>
      </c>
      <c r="G35" s="47">
        <f>'[2]20.11.23 ВО'!G34</f>
        <v>0</v>
      </c>
      <c r="H35" s="21">
        <f>'[2]20.11.23 ВО'!H34</f>
        <v>0</v>
      </c>
      <c r="I35" s="47">
        <f>'[2]20.11.23 ВО'!I34</f>
        <v>0</v>
      </c>
      <c r="J35" s="21">
        <f>'[2]20.11.23 ВО'!J34</f>
        <v>0</v>
      </c>
      <c r="K35" s="27">
        <f t="shared" si="18"/>
        <v>22675798.920000002</v>
      </c>
      <c r="L35" s="47">
        <f>'[2]20.11.23 ВО'!L34</f>
        <v>8327</v>
      </c>
      <c r="M35" s="21">
        <f>'[2]20.11.23 ВО'!M34</f>
        <v>6068556.2199999997</v>
      </c>
      <c r="N35" s="47">
        <f>'[2]20.11.23 ВО'!N34</f>
        <v>908</v>
      </c>
      <c r="O35" s="21">
        <f>'[2]20.11.23 ВО'!O34</f>
        <v>1661696.07</v>
      </c>
      <c r="P35" s="47">
        <f>'[2]20.11.23 ВО'!P34</f>
        <v>1246</v>
      </c>
      <c r="Q35" s="21">
        <f>'[2]20.11.23 ВО'!Q34</f>
        <v>3399317.67</v>
      </c>
      <c r="R35" s="47">
        <f>'[2]20.11.23 ВО'!R34</f>
        <v>260</v>
      </c>
      <c r="S35" s="21">
        <f>'[2]20.11.23 ВО'!S34</f>
        <v>255700.4</v>
      </c>
      <c r="T35" s="47">
        <f>'[2]20.11.23 ВО'!T34</f>
        <v>6173</v>
      </c>
      <c r="U35" s="21">
        <f>'[2]20.11.23 ВО'!U34</f>
        <v>1007542.48</v>
      </c>
      <c r="V35" s="47">
        <f>'[2]20.11.23 ВО'!V34</f>
        <v>0</v>
      </c>
      <c r="W35" s="21">
        <f>'[2]20.11.23 ВО'!W34</f>
        <v>0</v>
      </c>
      <c r="X35" s="47">
        <f>'[2]20.11.23 ВО'!X34</f>
        <v>3050</v>
      </c>
      <c r="Y35" s="21">
        <f>'[2]20.11.23 ВО'!Y34</f>
        <v>2085515.55</v>
      </c>
      <c r="Z35" s="47">
        <f>'[2]20.11.23 ВО'!Z34</f>
        <v>12192</v>
      </c>
      <c r="AA35" s="49">
        <f>'[2]20.11.23 ВО'!AA34+1026471.02</f>
        <v>13092066.380000001</v>
      </c>
      <c r="AB35" s="47">
        <f>'[2]20.11.23 ВО'!AB34</f>
        <v>0</v>
      </c>
      <c r="AC35" s="21">
        <f>'[2]20.11.23 ВО'!AC34</f>
        <v>0</v>
      </c>
      <c r="AD35" s="47">
        <f>'[2]20.11.23 ВО'!AD34</f>
        <v>144</v>
      </c>
      <c r="AE35" s="21">
        <f>'[2]20.11.23 ВО'!AE34</f>
        <v>139644</v>
      </c>
      <c r="AF35" s="47">
        <f>'[2]20.11.23 ВО'!AF34</f>
        <v>0</v>
      </c>
      <c r="AG35" s="21">
        <f>'[2]20.11.23 ВО'!AG34</f>
        <v>0</v>
      </c>
      <c r="AH35" s="47">
        <f>'[2]20.11.23 ВО'!AH34</f>
        <v>0</v>
      </c>
      <c r="AI35" s="21">
        <f>'[2]20.11.23 ВО'!AI34</f>
        <v>0</v>
      </c>
      <c r="AJ35" s="47">
        <f>'[2]20.11.23 ВО'!AJ34</f>
        <v>0</v>
      </c>
      <c r="AK35" s="21">
        <f>'[2]20.11.23 ВО'!AK34</f>
        <v>0</v>
      </c>
      <c r="AL35" s="47">
        <f>'[2]20.11.23 ВО'!AL34</f>
        <v>144</v>
      </c>
      <c r="AM35" s="21">
        <f>'[2]20.11.23 ВО'!AM34</f>
        <v>139644</v>
      </c>
      <c r="AN35" s="47">
        <f>'[2]20.11.23 ВО'!AN34</f>
        <v>0</v>
      </c>
      <c r="AO35" s="21">
        <f>'[2]20.11.23 ВО'!AO34</f>
        <v>0</v>
      </c>
      <c r="AP35" s="47">
        <f>'[2]20.11.23 ВО'!AP34</f>
        <v>0</v>
      </c>
      <c r="AQ35" s="21">
        <f>'[2]20.11.23 ВО'!AQ34</f>
        <v>0</v>
      </c>
      <c r="AR35" s="47">
        <f>'[2]20.11.23 ВО'!AR34</f>
        <v>0</v>
      </c>
      <c r="AS35" s="21">
        <f>'[2]20.11.23 ВО'!AS34</f>
        <v>0</v>
      </c>
      <c r="AT35" s="47">
        <f>'[2]20.11.23 ВО'!AT34</f>
        <v>0</v>
      </c>
      <c r="AU35" s="21">
        <f>'[2]20.11.23 ВО'!AU34</f>
        <v>0</v>
      </c>
      <c r="AV35" s="47">
        <f>'[2]20.11.23 ВО'!AV34</f>
        <v>1064</v>
      </c>
      <c r="AW35" s="21">
        <f>'[2]20.11.23 ВО'!AW34</f>
        <v>1290016.77</v>
      </c>
      <c r="AX35" s="45">
        <f t="shared" si="5"/>
        <v>800</v>
      </c>
      <c r="AY35" s="27">
        <f t="shared" si="6"/>
        <v>8992541.7400000002</v>
      </c>
      <c r="AZ35" s="45">
        <f t="shared" si="7"/>
        <v>0</v>
      </c>
      <c r="BA35" s="27">
        <f t="shared" si="8"/>
        <v>0</v>
      </c>
      <c r="BB35" s="45">
        <f t="shared" si="9"/>
        <v>0</v>
      </c>
      <c r="BC35" s="27">
        <f t="shared" si="10"/>
        <v>0</v>
      </c>
      <c r="BD35" s="47">
        <f>'[2]20.11.23 ВО'!BD34</f>
        <v>800</v>
      </c>
      <c r="BE35" s="21">
        <f>'[2]20.11.23 ВО'!BE34</f>
        <v>8992541.7400000002</v>
      </c>
      <c r="BF35" s="47">
        <f>'[2]20.11.23 ВО'!BF34</f>
        <v>0</v>
      </c>
      <c r="BG35" s="21">
        <f>'[2]20.11.23 ВО'!BG34</f>
        <v>0</v>
      </c>
      <c r="BH35" s="47">
        <f>'[2]20.11.23 ВО'!BH34</f>
        <v>0</v>
      </c>
      <c r="BI35" s="21">
        <f>'[2]20.11.23 ВО'!BI34</f>
        <v>0</v>
      </c>
      <c r="BJ35" s="47">
        <f>'[2]20.11.23 ВО'!BJ34</f>
        <v>0</v>
      </c>
      <c r="BK35" s="21">
        <f>'[2]20.11.23 ВО'!BK34</f>
        <v>0</v>
      </c>
      <c r="BL35" s="47">
        <f>'[2]20.11.23 ВО'!BL34</f>
        <v>0</v>
      </c>
      <c r="BM35" s="21">
        <f>'[2]20.11.23 ВО'!BM34</f>
        <v>0</v>
      </c>
      <c r="BN35" s="47">
        <f>'[2]20.11.23 ВО'!BN34</f>
        <v>0</v>
      </c>
      <c r="BO35" s="21">
        <f>'[2]20.11.23 ВО'!BO34</f>
        <v>0</v>
      </c>
      <c r="BP35" s="45">
        <f t="shared" si="11"/>
        <v>0</v>
      </c>
      <c r="BQ35" s="27">
        <f t="shared" si="12"/>
        <v>0</v>
      </c>
      <c r="BR35" s="45">
        <f t="shared" si="13"/>
        <v>0</v>
      </c>
      <c r="BS35" s="21">
        <f t="shared" si="14"/>
        <v>0</v>
      </c>
      <c r="BT35" s="45">
        <f t="shared" si="15"/>
        <v>0</v>
      </c>
      <c r="BU35" s="21">
        <f t="shared" si="16"/>
        <v>0</v>
      </c>
      <c r="BV35" s="47">
        <f>'[2]20.11.23 ВО'!BV34</f>
        <v>0</v>
      </c>
      <c r="BW35" s="21">
        <f>'[2]20.11.23 ВО'!BW34</f>
        <v>0</v>
      </c>
      <c r="BX35" s="47">
        <f>'[2]20.11.23 ВО'!BX34</f>
        <v>0</v>
      </c>
      <c r="BY35" s="21">
        <f>'[2]20.11.23 ВО'!BY34</f>
        <v>0</v>
      </c>
      <c r="BZ35" s="47">
        <f>'[2]20.11.23 ВО'!BZ34</f>
        <v>0</v>
      </c>
      <c r="CA35" s="21">
        <f>'[2]20.11.23 ВО'!CA34</f>
        <v>0</v>
      </c>
      <c r="CB35" s="47">
        <f>'[2]20.11.23 ВО'!CB34</f>
        <v>0</v>
      </c>
      <c r="CC35" s="21">
        <f>'[2]20.11.23 ВО'!CC34</f>
        <v>0</v>
      </c>
      <c r="CD35" s="47">
        <f>'[2]20.11.23 ВО'!CD34</f>
        <v>0</v>
      </c>
      <c r="CE35" s="21">
        <f>'[2]20.11.23 ВО'!CE34</f>
        <v>0</v>
      </c>
    </row>
    <row r="36" spans="1:83" s="19" customFormat="1" ht="30" customHeight="1" x14ac:dyDescent="0.25">
      <c r="A36" s="15">
        <f t="shared" si="19"/>
        <v>25</v>
      </c>
      <c r="B36" s="17" t="s">
        <v>104</v>
      </c>
      <c r="C36" s="15" t="s">
        <v>105</v>
      </c>
      <c r="D36" s="26"/>
      <c r="E36" s="26" t="s">
        <v>57</v>
      </c>
      <c r="F36" s="27">
        <f t="shared" si="17"/>
        <v>355492360.32999998</v>
      </c>
      <c r="G36" s="47">
        <f>'[2]20.11.23 ВО'!G35</f>
        <v>114176</v>
      </c>
      <c r="H36" s="21">
        <f>'[2]20.11.23 ВО'!H35</f>
        <v>355492360.32999998</v>
      </c>
      <c r="I36" s="47">
        <f>'[2]20.11.23 ВО'!I35</f>
        <v>12</v>
      </c>
      <c r="J36" s="21">
        <f>'[2]20.11.23 ВО'!J35</f>
        <v>650496</v>
      </c>
      <c r="K36" s="27">
        <f t="shared" si="18"/>
        <v>0</v>
      </c>
      <c r="L36" s="47">
        <f>'[2]20.11.23 ВО'!L35</f>
        <v>0</v>
      </c>
      <c r="M36" s="21">
        <f>'[2]20.11.23 ВО'!M35</f>
        <v>0</v>
      </c>
      <c r="N36" s="47">
        <f>'[2]20.11.23 ВО'!N35</f>
        <v>0</v>
      </c>
      <c r="O36" s="21">
        <f>'[2]20.11.23 ВО'!O35</f>
        <v>0</v>
      </c>
      <c r="P36" s="47">
        <f>'[2]20.11.23 ВО'!P35</f>
        <v>0</v>
      </c>
      <c r="Q36" s="21">
        <f>'[2]20.11.23 ВО'!Q35</f>
        <v>0</v>
      </c>
      <c r="R36" s="47">
        <f>'[2]20.11.23 ВО'!R35</f>
        <v>0</v>
      </c>
      <c r="S36" s="21">
        <f>'[2]20.11.23 ВО'!S35</f>
        <v>0</v>
      </c>
      <c r="T36" s="47">
        <f>'[2]20.11.23 ВО'!T35</f>
        <v>0</v>
      </c>
      <c r="U36" s="21">
        <f>'[2]20.11.23 ВО'!U35</f>
        <v>0</v>
      </c>
      <c r="V36" s="47">
        <f>'[2]20.11.23 ВО'!V35</f>
        <v>0</v>
      </c>
      <c r="W36" s="21">
        <f>'[2]20.11.23 ВО'!W35</f>
        <v>0</v>
      </c>
      <c r="X36" s="47">
        <f>'[2]20.11.23 ВО'!X35</f>
        <v>0</v>
      </c>
      <c r="Y36" s="21">
        <f>'[2]20.11.23 ВО'!Y35</f>
        <v>0</v>
      </c>
      <c r="Z36" s="47">
        <f>'[2]20.11.23 ВО'!Z35</f>
        <v>0</v>
      </c>
      <c r="AA36" s="21">
        <f>'[2]20.11.23 ВО'!AA35</f>
        <v>0</v>
      </c>
      <c r="AB36" s="47">
        <f>'[2]20.11.23 ВО'!AB35</f>
        <v>0</v>
      </c>
      <c r="AC36" s="21">
        <f>'[2]20.11.23 ВО'!AC35</f>
        <v>0</v>
      </c>
      <c r="AD36" s="47">
        <f>'[2]20.11.23 ВО'!AD35</f>
        <v>0</v>
      </c>
      <c r="AE36" s="21">
        <f>'[2]20.11.23 ВО'!AE35</f>
        <v>0</v>
      </c>
      <c r="AF36" s="47">
        <f>'[2]20.11.23 ВО'!AF35</f>
        <v>0</v>
      </c>
      <c r="AG36" s="21">
        <f>'[2]20.11.23 ВО'!AG35</f>
        <v>0</v>
      </c>
      <c r="AH36" s="47">
        <f>'[2]20.11.23 ВО'!AH35</f>
        <v>0</v>
      </c>
      <c r="AI36" s="21">
        <f>'[2]20.11.23 ВО'!AI35</f>
        <v>0</v>
      </c>
      <c r="AJ36" s="47">
        <f>'[2]20.11.23 ВО'!AJ35</f>
        <v>0</v>
      </c>
      <c r="AK36" s="21">
        <f>'[2]20.11.23 ВО'!AK35</f>
        <v>0</v>
      </c>
      <c r="AL36" s="47">
        <f>'[2]20.11.23 ВО'!AL35</f>
        <v>0</v>
      </c>
      <c r="AM36" s="21">
        <f>'[2]20.11.23 ВО'!AM35</f>
        <v>0</v>
      </c>
      <c r="AN36" s="47">
        <f>'[2]20.11.23 ВО'!AN35</f>
        <v>0</v>
      </c>
      <c r="AO36" s="21">
        <f>'[2]20.11.23 ВО'!AO35</f>
        <v>0</v>
      </c>
      <c r="AP36" s="47">
        <f>'[2]20.11.23 ВО'!AP35</f>
        <v>0</v>
      </c>
      <c r="AQ36" s="21">
        <f>'[2]20.11.23 ВО'!AQ35</f>
        <v>0</v>
      </c>
      <c r="AR36" s="47">
        <f>'[2]20.11.23 ВО'!AR35</f>
        <v>0</v>
      </c>
      <c r="AS36" s="21">
        <f>'[2]20.11.23 ВО'!AS35</f>
        <v>0</v>
      </c>
      <c r="AT36" s="47">
        <f>'[2]20.11.23 ВО'!AT35</f>
        <v>0</v>
      </c>
      <c r="AU36" s="21">
        <f>'[2]20.11.23 ВО'!AU35</f>
        <v>0</v>
      </c>
      <c r="AV36" s="47">
        <f>'[2]20.11.23 ВО'!AV35</f>
        <v>0</v>
      </c>
      <c r="AW36" s="21">
        <f>'[2]20.11.23 ВО'!AW35</f>
        <v>0</v>
      </c>
      <c r="AX36" s="45">
        <f t="shared" si="5"/>
        <v>0</v>
      </c>
      <c r="AY36" s="27">
        <f t="shared" si="6"/>
        <v>0</v>
      </c>
      <c r="AZ36" s="45">
        <f t="shared" si="7"/>
        <v>0</v>
      </c>
      <c r="BA36" s="27">
        <f t="shared" si="8"/>
        <v>0</v>
      </c>
      <c r="BB36" s="45">
        <f t="shared" si="9"/>
        <v>0</v>
      </c>
      <c r="BC36" s="27">
        <f t="shared" si="10"/>
        <v>0</v>
      </c>
      <c r="BD36" s="47">
        <f>'[2]20.11.23 ВО'!BD35</f>
        <v>0</v>
      </c>
      <c r="BE36" s="21">
        <f>'[2]20.11.23 ВО'!BE35</f>
        <v>0</v>
      </c>
      <c r="BF36" s="47">
        <f>'[2]20.11.23 ВО'!BF35</f>
        <v>0</v>
      </c>
      <c r="BG36" s="21">
        <f>'[2]20.11.23 ВО'!BG35</f>
        <v>0</v>
      </c>
      <c r="BH36" s="47">
        <f>'[2]20.11.23 ВО'!BH35</f>
        <v>0</v>
      </c>
      <c r="BI36" s="21">
        <f>'[2]20.11.23 ВО'!BI35</f>
        <v>0</v>
      </c>
      <c r="BJ36" s="47">
        <f>'[2]20.11.23 ВО'!BJ35</f>
        <v>0</v>
      </c>
      <c r="BK36" s="21">
        <f>'[2]20.11.23 ВО'!BK35</f>
        <v>0</v>
      </c>
      <c r="BL36" s="47">
        <f>'[2]20.11.23 ВО'!BL35</f>
        <v>0</v>
      </c>
      <c r="BM36" s="21">
        <f>'[2]20.11.23 ВО'!BM35</f>
        <v>0</v>
      </c>
      <c r="BN36" s="47">
        <f>'[2]20.11.23 ВО'!BN35</f>
        <v>0</v>
      </c>
      <c r="BO36" s="21">
        <f>'[2]20.11.23 ВО'!BO35</f>
        <v>0</v>
      </c>
      <c r="BP36" s="45">
        <f t="shared" si="11"/>
        <v>0</v>
      </c>
      <c r="BQ36" s="27">
        <f t="shared" si="12"/>
        <v>0</v>
      </c>
      <c r="BR36" s="45">
        <f t="shared" si="13"/>
        <v>0</v>
      </c>
      <c r="BS36" s="21">
        <f t="shared" si="14"/>
        <v>0</v>
      </c>
      <c r="BT36" s="45">
        <f t="shared" si="15"/>
        <v>0</v>
      </c>
      <c r="BU36" s="21">
        <f t="shared" si="16"/>
        <v>0</v>
      </c>
      <c r="BV36" s="47">
        <f>'[2]20.11.23 ВО'!BV35</f>
        <v>0</v>
      </c>
      <c r="BW36" s="21">
        <f>'[2]20.11.23 ВО'!BW35</f>
        <v>0</v>
      </c>
      <c r="BX36" s="47">
        <f>'[2]20.11.23 ВО'!BX35</f>
        <v>0</v>
      </c>
      <c r="BY36" s="21">
        <f>'[2]20.11.23 ВО'!BY35</f>
        <v>0</v>
      </c>
      <c r="BZ36" s="47">
        <f>'[2]20.11.23 ВО'!BZ35</f>
        <v>0</v>
      </c>
      <c r="CA36" s="21">
        <f>'[2]20.11.23 ВО'!CA35</f>
        <v>0</v>
      </c>
      <c r="CB36" s="47">
        <f>'[2]20.11.23 ВО'!CB35</f>
        <v>0</v>
      </c>
      <c r="CC36" s="21">
        <f>'[2]20.11.23 ВО'!CC35</f>
        <v>0</v>
      </c>
      <c r="CD36" s="47">
        <f>'[2]20.11.23 ВО'!CD35</f>
        <v>0</v>
      </c>
      <c r="CE36" s="21">
        <f>'[2]20.11.23 ВО'!CE35</f>
        <v>0</v>
      </c>
    </row>
    <row r="37" spans="1:83" s="19" customFormat="1" ht="30" customHeight="1" x14ac:dyDescent="0.25">
      <c r="A37" s="15">
        <f t="shared" si="19"/>
        <v>26</v>
      </c>
      <c r="B37" s="17" t="s">
        <v>106</v>
      </c>
      <c r="C37" s="15" t="s">
        <v>107</v>
      </c>
      <c r="D37" s="26"/>
      <c r="E37" s="26" t="s">
        <v>108</v>
      </c>
      <c r="F37" s="27">
        <f t="shared" si="17"/>
        <v>2769002.68</v>
      </c>
      <c r="G37" s="47">
        <f>'[2]20.11.23 ВО'!G36</f>
        <v>0</v>
      </c>
      <c r="H37" s="21">
        <f>'[2]20.11.23 ВО'!H36</f>
        <v>0</v>
      </c>
      <c r="I37" s="47">
        <f>'[2]20.11.23 ВО'!I36</f>
        <v>0</v>
      </c>
      <c r="J37" s="21">
        <f>'[2]20.11.23 ВО'!J36</f>
        <v>0</v>
      </c>
      <c r="K37" s="27">
        <f t="shared" si="18"/>
        <v>2769002.68</v>
      </c>
      <c r="L37" s="47">
        <f>'[2]20.11.23 ВО'!L36</f>
        <v>3138</v>
      </c>
      <c r="M37" s="21">
        <f>'[2]20.11.23 ВО'!M36</f>
        <v>613796.65</v>
      </c>
      <c r="N37" s="47">
        <f>'[2]20.11.23 ВО'!N36</f>
        <v>0</v>
      </c>
      <c r="O37" s="21">
        <f>'[2]20.11.23 ВО'!O36</f>
        <v>0</v>
      </c>
      <c r="P37" s="47">
        <f>'[2]20.11.23 ВО'!P36</f>
        <v>0</v>
      </c>
      <c r="Q37" s="21">
        <f>'[2]20.11.23 ВО'!Q36</f>
        <v>0</v>
      </c>
      <c r="R37" s="47">
        <f>'[2]20.11.23 ВО'!R36</f>
        <v>0</v>
      </c>
      <c r="S37" s="21">
        <f>'[2]20.11.23 ВО'!S36</f>
        <v>0</v>
      </c>
      <c r="T37" s="47">
        <f>'[2]20.11.23 ВО'!T36</f>
        <v>3138</v>
      </c>
      <c r="U37" s="21">
        <f>'[2]20.11.23 ВО'!U36</f>
        <v>613796.65</v>
      </c>
      <c r="V37" s="47">
        <f>'[2]20.11.23 ВО'!V36</f>
        <v>0</v>
      </c>
      <c r="W37" s="21">
        <f>'[2]20.11.23 ВО'!W36</f>
        <v>0</v>
      </c>
      <c r="X37" s="47">
        <f>'[2]20.11.23 ВО'!X36</f>
        <v>7</v>
      </c>
      <c r="Y37" s="21">
        <f>'[2]20.11.23 ВО'!Y36</f>
        <v>5669.15</v>
      </c>
      <c r="Z37" s="47">
        <f>'[2]20.11.23 ВО'!Z36</f>
        <v>2092</v>
      </c>
      <c r="AA37" s="21">
        <f>'[2]20.11.23 ВО'!AA36</f>
        <v>2149536.88</v>
      </c>
      <c r="AB37" s="47">
        <f>'[2]20.11.23 ВО'!AB36</f>
        <v>0</v>
      </c>
      <c r="AC37" s="21">
        <f>'[2]20.11.23 ВО'!AC36</f>
        <v>0</v>
      </c>
      <c r="AD37" s="47">
        <f>'[2]20.11.23 ВО'!AD36</f>
        <v>0</v>
      </c>
      <c r="AE37" s="21">
        <f>'[2]20.11.23 ВО'!AE36</f>
        <v>0</v>
      </c>
      <c r="AF37" s="47">
        <f>'[2]20.11.23 ВО'!AF36</f>
        <v>0</v>
      </c>
      <c r="AG37" s="21">
        <f>'[2]20.11.23 ВО'!AG36</f>
        <v>0</v>
      </c>
      <c r="AH37" s="47">
        <f>'[2]20.11.23 ВО'!AH36</f>
        <v>0</v>
      </c>
      <c r="AI37" s="21">
        <f>'[2]20.11.23 ВО'!AI36</f>
        <v>0</v>
      </c>
      <c r="AJ37" s="47">
        <f>'[2]20.11.23 ВО'!AJ36</f>
        <v>0</v>
      </c>
      <c r="AK37" s="21">
        <f>'[2]20.11.23 ВО'!AK36</f>
        <v>0</v>
      </c>
      <c r="AL37" s="47">
        <f>'[2]20.11.23 ВО'!AL36</f>
        <v>0</v>
      </c>
      <c r="AM37" s="21">
        <f>'[2]20.11.23 ВО'!AM36</f>
        <v>0</v>
      </c>
      <c r="AN37" s="47">
        <f>'[2]20.11.23 ВО'!AN36</f>
        <v>0</v>
      </c>
      <c r="AO37" s="21">
        <f>'[2]20.11.23 ВО'!AO36</f>
        <v>0</v>
      </c>
      <c r="AP37" s="47">
        <f>'[2]20.11.23 ВО'!AP36</f>
        <v>0</v>
      </c>
      <c r="AQ37" s="21">
        <f>'[2]20.11.23 ВО'!AQ36</f>
        <v>0</v>
      </c>
      <c r="AR37" s="47">
        <f>'[2]20.11.23 ВО'!AR36</f>
        <v>0</v>
      </c>
      <c r="AS37" s="21">
        <f>'[2]20.11.23 ВО'!AS36</f>
        <v>0</v>
      </c>
      <c r="AT37" s="47">
        <f>'[2]20.11.23 ВО'!AT36</f>
        <v>0</v>
      </c>
      <c r="AU37" s="21">
        <f>'[2]20.11.23 ВО'!AU36</f>
        <v>0</v>
      </c>
      <c r="AV37" s="47">
        <f>'[2]20.11.23 ВО'!AV36</f>
        <v>0</v>
      </c>
      <c r="AW37" s="21">
        <f>'[2]20.11.23 ВО'!AW36</f>
        <v>0</v>
      </c>
      <c r="AX37" s="45">
        <f t="shared" si="5"/>
        <v>0</v>
      </c>
      <c r="AY37" s="27">
        <f t="shared" si="6"/>
        <v>0</v>
      </c>
      <c r="AZ37" s="45">
        <f t="shared" si="7"/>
        <v>0</v>
      </c>
      <c r="BA37" s="27">
        <f t="shared" si="8"/>
        <v>0</v>
      </c>
      <c r="BB37" s="45">
        <f t="shared" si="9"/>
        <v>0</v>
      </c>
      <c r="BC37" s="27">
        <f t="shared" si="10"/>
        <v>0</v>
      </c>
      <c r="BD37" s="47">
        <f>'[2]20.11.23 ВО'!BD36</f>
        <v>0</v>
      </c>
      <c r="BE37" s="21">
        <f>'[2]20.11.23 ВО'!BE36</f>
        <v>0</v>
      </c>
      <c r="BF37" s="47">
        <f>'[2]20.11.23 ВО'!BF36</f>
        <v>0</v>
      </c>
      <c r="BG37" s="21">
        <f>'[2]20.11.23 ВО'!BG36</f>
        <v>0</v>
      </c>
      <c r="BH37" s="47">
        <f>'[2]20.11.23 ВО'!BH36</f>
        <v>0</v>
      </c>
      <c r="BI37" s="21">
        <f>'[2]20.11.23 ВО'!BI36</f>
        <v>0</v>
      </c>
      <c r="BJ37" s="47">
        <f>'[2]20.11.23 ВО'!BJ36</f>
        <v>0</v>
      </c>
      <c r="BK37" s="21">
        <f>'[2]20.11.23 ВО'!BK36</f>
        <v>0</v>
      </c>
      <c r="BL37" s="47">
        <f>'[2]20.11.23 ВО'!BL36</f>
        <v>0</v>
      </c>
      <c r="BM37" s="21">
        <f>'[2]20.11.23 ВО'!BM36</f>
        <v>0</v>
      </c>
      <c r="BN37" s="47">
        <f>'[2]20.11.23 ВО'!BN36</f>
        <v>0</v>
      </c>
      <c r="BO37" s="21">
        <f>'[2]20.11.23 ВО'!BO36</f>
        <v>0</v>
      </c>
      <c r="BP37" s="45">
        <f t="shared" si="11"/>
        <v>0</v>
      </c>
      <c r="BQ37" s="27">
        <f t="shared" si="12"/>
        <v>0</v>
      </c>
      <c r="BR37" s="45">
        <f t="shared" si="13"/>
        <v>0</v>
      </c>
      <c r="BS37" s="21">
        <f t="shared" si="14"/>
        <v>0</v>
      </c>
      <c r="BT37" s="45">
        <f t="shared" si="15"/>
        <v>0</v>
      </c>
      <c r="BU37" s="21">
        <f t="shared" si="16"/>
        <v>0</v>
      </c>
      <c r="BV37" s="47">
        <f>'[2]20.11.23 ВО'!BV36</f>
        <v>0</v>
      </c>
      <c r="BW37" s="21">
        <f>'[2]20.11.23 ВО'!BW36</f>
        <v>0</v>
      </c>
      <c r="BX37" s="47">
        <f>'[2]20.11.23 ВО'!BX36</f>
        <v>0</v>
      </c>
      <c r="BY37" s="21">
        <f>'[2]20.11.23 ВО'!BY36</f>
        <v>0</v>
      </c>
      <c r="BZ37" s="47">
        <f>'[2]20.11.23 ВО'!BZ36</f>
        <v>0</v>
      </c>
      <c r="CA37" s="21">
        <f>'[2]20.11.23 ВО'!CA36</f>
        <v>0</v>
      </c>
      <c r="CB37" s="47">
        <f>'[2]20.11.23 ВО'!CB36</f>
        <v>0</v>
      </c>
      <c r="CC37" s="21">
        <f>'[2]20.11.23 ВО'!CC36</f>
        <v>0</v>
      </c>
      <c r="CD37" s="47">
        <f>'[2]20.11.23 ВО'!CD36</f>
        <v>0</v>
      </c>
      <c r="CE37" s="21">
        <f>'[2]20.11.23 ВО'!CE36</f>
        <v>0</v>
      </c>
    </row>
    <row r="38" spans="1:83" s="19" customFormat="1" ht="30" customHeight="1" x14ac:dyDescent="0.25">
      <c r="A38" s="15">
        <f t="shared" si="19"/>
        <v>27</v>
      </c>
      <c r="B38" s="17" t="s">
        <v>109</v>
      </c>
      <c r="C38" s="15" t="s">
        <v>110</v>
      </c>
      <c r="D38" s="26"/>
      <c r="E38" s="26" t="s">
        <v>111</v>
      </c>
      <c r="F38" s="27">
        <f t="shared" si="17"/>
        <v>26996455.800000001</v>
      </c>
      <c r="G38" s="47">
        <f>'[2]20.11.23 ВО'!G37</f>
        <v>0</v>
      </c>
      <c r="H38" s="21">
        <f>'[2]20.11.23 ВО'!H37</f>
        <v>0</v>
      </c>
      <c r="I38" s="47">
        <f>'[2]20.11.23 ВО'!I37</f>
        <v>0</v>
      </c>
      <c r="J38" s="21">
        <f>'[2]20.11.23 ВО'!J37</f>
        <v>0</v>
      </c>
      <c r="K38" s="27">
        <f t="shared" si="18"/>
        <v>0</v>
      </c>
      <c r="L38" s="47">
        <f>'[2]20.11.23 ВО'!L37</f>
        <v>0</v>
      </c>
      <c r="M38" s="21">
        <f>'[2]20.11.23 ВО'!M37</f>
        <v>0</v>
      </c>
      <c r="N38" s="47">
        <f>'[2]20.11.23 ВО'!N37</f>
        <v>0</v>
      </c>
      <c r="O38" s="21">
        <f>'[2]20.11.23 ВО'!O37</f>
        <v>0</v>
      </c>
      <c r="P38" s="47">
        <f>'[2]20.11.23 ВО'!P37</f>
        <v>0</v>
      </c>
      <c r="Q38" s="21">
        <f>'[2]20.11.23 ВО'!Q37</f>
        <v>0</v>
      </c>
      <c r="R38" s="47">
        <f>'[2]20.11.23 ВО'!R37</f>
        <v>0</v>
      </c>
      <c r="S38" s="21">
        <f>'[2]20.11.23 ВО'!S37</f>
        <v>0</v>
      </c>
      <c r="T38" s="47">
        <f>'[2]20.11.23 ВО'!T37</f>
        <v>0</v>
      </c>
      <c r="U38" s="21">
        <f>'[2]20.11.23 ВО'!U37</f>
        <v>0</v>
      </c>
      <c r="V38" s="47">
        <f>'[2]20.11.23 ВО'!V37</f>
        <v>0</v>
      </c>
      <c r="W38" s="21">
        <f>'[2]20.11.23 ВО'!W37</f>
        <v>0</v>
      </c>
      <c r="X38" s="47">
        <f>'[2]20.11.23 ВО'!X37</f>
        <v>0</v>
      </c>
      <c r="Y38" s="21">
        <f>'[2]20.11.23 ВО'!Y37</f>
        <v>0</v>
      </c>
      <c r="Z38" s="47">
        <f>'[2]20.11.23 ВО'!Z37</f>
        <v>0</v>
      </c>
      <c r="AA38" s="21">
        <f>'[2]20.11.23 ВО'!AA37</f>
        <v>0</v>
      </c>
      <c r="AB38" s="47">
        <f>'[2]20.11.23 ВО'!AB37</f>
        <v>0</v>
      </c>
      <c r="AC38" s="21">
        <f>'[2]20.11.23 ВО'!AC37</f>
        <v>0</v>
      </c>
      <c r="AD38" s="47">
        <f>'[2]20.11.23 ВО'!AD37</f>
        <v>0</v>
      </c>
      <c r="AE38" s="21">
        <f>'[2]20.11.23 ВО'!AE37</f>
        <v>0</v>
      </c>
      <c r="AF38" s="47">
        <f>'[2]20.11.23 ВО'!AF37</f>
        <v>0</v>
      </c>
      <c r="AG38" s="21">
        <f>'[2]20.11.23 ВО'!AG37</f>
        <v>0</v>
      </c>
      <c r="AH38" s="47">
        <f>'[2]20.11.23 ВО'!AH37</f>
        <v>0</v>
      </c>
      <c r="AI38" s="21">
        <f>'[2]20.11.23 ВО'!AI37</f>
        <v>0</v>
      </c>
      <c r="AJ38" s="47">
        <f>'[2]20.11.23 ВО'!AJ37</f>
        <v>0</v>
      </c>
      <c r="AK38" s="21">
        <f>'[2]20.11.23 ВО'!AK37</f>
        <v>0</v>
      </c>
      <c r="AL38" s="47">
        <f>'[2]20.11.23 ВО'!AL37</f>
        <v>0</v>
      </c>
      <c r="AM38" s="21">
        <f>'[2]20.11.23 ВО'!AM37</f>
        <v>0</v>
      </c>
      <c r="AN38" s="47">
        <f>'[2]20.11.23 ВО'!AN37</f>
        <v>0</v>
      </c>
      <c r="AO38" s="21">
        <f>'[2]20.11.23 ВО'!AO37</f>
        <v>0</v>
      </c>
      <c r="AP38" s="47">
        <f>'[2]20.11.23 ВО'!AP37</f>
        <v>0</v>
      </c>
      <c r="AQ38" s="21">
        <f>'[2]20.11.23 ВО'!AQ37</f>
        <v>0</v>
      </c>
      <c r="AR38" s="47">
        <f>'[2]20.11.23 ВО'!AR37</f>
        <v>0</v>
      </c>
      <c r="AS38" s="21">
        <f>'[2]20.11.23 ВО'!AS37</f>
        <v>0</v>
      </c>
      <c r="AT38" s="47">
        <f>'[2]20.11.23 ВО'!AT37</f>
        <v>0</v>
      </c>
      <c r="AU38" s="21">
        <f>'[2]20.11.23 ВО'!AU37</f>
        <v>0</v>
      </c>
      <c r="AV38" s="47">
        <f>'[2]20.11.23 ВО'!AV37</f>
        <v>0</v>
      </c>
      <c r="AW38" s="21">
        <f>'[2]20.11.23 ВО'!AW37</f>
        <v>0</v>
      </c>
      <c r="AX38" s="45">
        <f t="shared" si="5"/>
        <v>380</v>
      </c>
      <c r="AY38" s="27">
        <f t="shared" si="6"/>
        <v>15897990.800000001</v>
      </c>
      <c r="AZ38" s="45">
        <f t="shared" si="7"/>
        <v>0</v>
      </c>
      <c r="BA38" s="27">
        <f t="shared" si="8"/>
        <v>0</v>
      </c>
      <c r="BB38" s="45">
        <f t="shared" si="9"/>
        <v>0</v>
      </c>
      <c r="BC38" s="27">
        <f t="shared" si="10"/>
        <v>0</v>
      </c>
      <c r="BD38" s="47">
        <f>'[2]20.11.23 ВО'!BD37</f>
        <v>0</v>
      </c>
      <c r="BE38" s="21">
        <f>'[2]20.11.23 ВО'!BE37</f>
        <v>0</v>
      </c>
      <c r="BF38" s="47">
        <f>'[2]20.11.23 ВО'!BF37</f>
        <v>0</v>
      </c>
      <c r="BG38" s="21">
        <f>'[2]20.11.23 ВО'!BG37</f>
        <v>0</v>
      </c>
      <c r="BH38" s="47">
        <f>'[2]20.11.23 ВО'!BH37</f>
        <v>0</v>
      </c>
      <c r="BI38" s="21">
        <f>'[2]20.11.23 ВО'!BI37</f>
        <v>0</v>
      </c>
      <c r="BJ38" s="47">
        <f>'[2]20.11.23 ВО'!BJ37</f>
        <v>380</v>
      </c>
      <c r="BK38" s="21">
        <f>'[2]20.11.23 ВО'!BK37</f>
        <v>15897990.800000001</v>
      </c>
      <c r="BL38" s="47">
        <f>'[2]20.11.23 ВО'!BL37</f>
        <v>0</v>
      </c>
      <c r="BM38" s="21">
        <f>'[2]20.11.23 ВО'!BM37</f>
        <v>0</v>
      </c>
      <c r="BN38" s="47">
        <f>'[2]20.11.23 ВО'!BN37</f>
        <v>0</v>
      </c>
      <c r="BO38" s="21">
        <f>'[2]20.11.23 ВО'!BO37</f>
        <v>0</v>
      </c>
      <c r="BP38" s="45">
        <f t="shared" si="11"/>
        <v>155</v>
      </c>
      <c r="BQ38" s="27">
        <f t="shared" si="12"/>
        <v>11098465</v>
      </c>
      <c r="BR38" s="45">
        <f t="shared" si="13"/>
        <v>0</v>
      </c>
      <c r="BS38" s="21">
        <f t="shared" si="14"/>
        <v>0</v>
      </c>
      <c r="BT38" s="45">
        <f t="shared" si="15"/>
        <v>0</v>
      </c>
      <c r="BU38" s="21">
        <f t="shared" si="16"/>
        <v>0</v>
      </c>
      <c r="BV38" s="47">
        <f>'[2]20.11.23 ВО'!BV37</f>
        <v>0</v>
      </c>
      <c r="BW38" s="21">
        <f>'[2]20.11.23 ВО'!BW37</f>
        <v>0</v>
      </c>
      <c r="BX38" s="47">
        <f>'[2]20.11.23 ВО'!BX37</f>
        <v>0</v>
      </c>
      <c r="BY38" s="21">
        <f>'[2]20.11.23 ВО'!BY37</f>
        <v>0</v>
      </c>
      <c r="BZ38" s="47">
        <f>'[2]20.11.23 ВО'!BZ37</f>
        <v>0</v>
      </c>
      <c r="CA38" s="21">
        <f>'[2]20.11.23 ВО'!CA37</f>
        <v>0</v>
      </c>
      <c r="CB38" s="47">
        <f>'[2]20.11.23 ВО'!CB37</f>
        <v>155</v>
      </c>
      <c r="CC38" s="21">
        <f>'[2]20.11.23 ВО'!CC37</f>
        <v>11098465</v>
      </c>
      <c r="CD38" s="47">
        <f>'[2]20.11.23 ВО'!CD37</f>
        <v>0</v>
      </c>
      <c r="CE38" s="21">
        <f>'[2]20.11.23 ВО'!CE37</f>
        <v>0</v>
      </c>
    </row>
    <row r="39" spans="1:83" s="19" customFormat="1" ht="30" customHeight="1" x14ac:dyDescent="0.25">
      <c r="A39" s="15">
        <f t="shared" si="19"/>
        <v>28</v>
      </c>
      <c r="B39" s="17" t="s">
        <v>112</v>
      </c>
      <c r="C39" s="15" t="s">
        <v>113</v>
      </c>
      <c r="D39" s="26"/>
      <c r="E39" s="26" t="s">
        <v>111</v>
      </c>
      <c r="F39" s="27">
        <f t="shared" si="17"/>
        <v>32725564.68</v>
      </c>
      <c r="G39" s="47">
        <f>'[2]20.11.23 ВО'!G38</f>
        <v>0</v>
      </c>
      <c r="H39" s="21">
        <f>'[2]20.11.23 ВО'!H38</f>
        <v>0</v>
      </c>
      <c r="I39" s="47">
        <f>'[2]20.11.23 ВО'!I38</f>
        <v>0</v>
      </c>
      <c r="J39" s="21">
        <f>'[2]20.11.23 ВО'!J38</f>
        <v>0</v>
      </c>
      <c r="K39" s="27">
        <f t="shared" si="18"/>
        <v>0</v>
      </c>
      <c r="L39" s="47">
        <f>'[2]20.11.23 ВО'!L38</f>
        <v>0</v>
      </c>
      <c r="M39" s="21">
        <f>'[2]20.11.23 ВО'!M38</f>
        <v>0</v>
      </c>
      <c r="N39" s="47">
        <f>'[2]20.11.23 ВО'!N38</f>
        <v>0</v>
      </c>
      <c r="O39" s="21">
        <f>'[2]20.11.23 ВО'!O38</f>
        <v>0</v>
      </c>
      <c r="P39" s="47">
        <f>'[2]20.11.23 ВО'!P38</f>
        <v>0</v>
      </c>
      <c r="Q39" s="21">
        <f>'[2]20.11.23 ВО'!Q38</f>
        <v>0</v>
      </c>
      <c r="R39" s="47">
        <f>'[2]20.11.23 ВО'!R38</f>
        <v>0</v>
      </c>
      <c r="S39" s="21">
        <f>'[2]20.11.23 ВО'!S38</f>
        <v>0</v>
      </c>
      <c r="T39" s="47">
        <f>'[2]20.11.23 ВО'!T38</f>
        <v>0</v>
      </c>
      <c r="U39" s="21">
        <f>'[2]20.11.23 ВО'!U38</f>
        <v>0</v>
      </c>
      <c r="V39" s="47">
        <f>'[2]20.11.23 ВО'!V38</f>
        <v>0</v>
      </c>
      <c r="W39" s="21">
        <f>'[2]20.11.23 ВО'!W38</f>
        <v>0</v>
      </c>
      <c r="X39" s="47">
        <f>'[2]20.11.23 ВО'!X38</f>
        <v>0</v>
      </c>
      <c r="Y39" s="21">
        <f>'[2]20.11.23 ВО'!Y38</f>
        <v>0</v>
      </c>
      <c r="Z39" s="47">
        <f>'[2]20.11.23 ВО'!Z38</f>
        <v>0</v>
      </c>
      <c r="AA39" s="21">
        <f>'[2]20.11.23 ВО'!AA38</f>
        <v>0</v>
      </c>
      <c r="AB39" s="47">
        <f>'[2]20.11.23 ВО'!AB38</f>
        <v>0</v>
      </c>
      <c r="AC39" s="21">
        <f>'[2]20.11.23 ВО'!AC38</f>
        <v>0</v>
      </c>
      <c r="AD39" s="47">
        <f>'[2]20.11.23 ВО'!AD38</f>
        <v>0</v>
      </c>
      <c r="AE39" s="21">
        <f>'[2]20.11.23 ВО'!AE38</f>
        <v>0</v>
      </c>
      <c r="AF39" s="47">
        <f>'[2]20.11.23 ВО'!AF38</f>
        <v>0</v>
      </c>
      <c r="AG39" s="21">
        <f>'[2]20.11.23 ВО'!AG38</f>
        <v>0</v>
      </c>
      <c r="AH39" s="47">
        <f>'[2]20.11.23 ВО'!AH38</f>
        <v>0</v>
      </c>
      <c r="AI39" s="21">
        <f>'[2]20.11.23 ВО'!AI38</f>
        <v>0</v>
      </c>
      <c r="AJ39" s="47">
        <f>'[2]20.11.23 ВО'!AJ38</f>
        <v>0</v>
      </c>
      <c r="AK39" s="21">
        <f>'[2]20.11.23 ВО'!AK38</f>
        <v>0</v>
      </c>
      <c r="AL39" s="47">
        <f>'[2]20.11.23 ВО'!AL38</f>
        <v>0</v>
      </c>
      <c r="AM39" s="21">
        <f>'[2]20.11.23 ВО'!AM38</f>
        <v>0</v>
      </c>
      <c r="AN39" s="47">
        <f>'[2]20.11.23 ВО'!AN38</f>
        <v>0</v>
      </c>
      <c r="AO39" s="21">
        <f>'[2]20.11.23 ВО'!AO38</f>
        <v>0</v>
      </c>
      <c r="AP39" s="47">
        <f>'[2]20.11.23 ВО'!AP38</f>
        <v>0</v>
      </c>
      <c r="AQ39" s="21">
        <f>'[2]20.11.23 ВО'!AQ38</f>
        <v>0</v>
      </c>
      <c r="AR39" s="47">
        <f>'[2]20.11.23 ВО'!AR38</f>
        <v>0</v>
      </c>
      <c r="AS39" s="21">
        <f>'[2]20.11.23 ВО'!AS38</f>
        <v>0</v>
      </c>
      <c r="AT39" s="47">
        <f>'[2]20.11.23 ВО'!AT38</f>
        <v>0</v>
      </c>
      <c r="AU39" s="21">
        <f>'[2]20.11.23 ВО'!AU38</f>
        <v>0</v>
      </c>
      <c r="AV39" s="47">
        <f>'[2]20.11.23 ВО'!AV38</f>
        <v>0</v>
      </c>
      <c r="AW39" s="21">
        <f>'[2]20.11.23 ВО'!AW38</f>
        <v>0</v>
      </c>
      <c r="AX39" s="45">
        <f t="shared" si="5"/>
        <v>320</v>
      </c>
      <c r="AY39" s="27">
        <f t="shared" si="6"/>
        <v>32725564.68</v>
      </c>
      <c r="AZ39" s="45">
        <f t="shared" si="7"/>
        <v>0</v>
      </c>
      <c r="BA39" s="27">
        <f t="shared" si="8"/>
        <v>0</v>
      </c>
      <c r="BB39" s="45">
        <f t="shared" si="9"/>
        <v>0</v>
      </c>
      <c r="BC39" s="27">
        <f t="shared" si="10"/>
        <v>0</v>
      </c>
      <c r="BD39" s="47">
        <f>'[2]20.11.23 ВО'!BD38</f>
        <v>320</v>
      </c>
      <c r="BE39" s="21">
        <f>'[2]20.11.23 ВО'!BE38</f>
        <v>32725564.68</v>
      </c>
      <c r="BF39" s="47">
        <f>'[2]20.11.23 ВО'!BF38</f>
        <v>0</v>
      </c>
      <c r="BG39" s="21">
        <f>'[2]20.11.23 ВО'!BG38</f>
        <v>0</v>
      </c>
      <c r="BH39" s="47">
        <f>'[2]20.11.23 ВО'!BH38</f>
        <v>0</v>
      </c>
      <c r="BI39" s="21">
        <f>'[2]20.11.23 ВО'!BI38</f>
        <v>0</v>
      </c>
      <c r="BJ39" s="47">
        <f>'[2]20.11.23 ВО'!BJ38</f>
        <v>0</v>
      </c>
      <c r="BK39" s="21">
        <f>'[2]20.11.23 ВО'!BK38</f>
        <v>0</v>
      </c>
      <c r="BL39" s="47">
        <f>'[2]20.11.23 ВО'!BL38</f>
        <v>0</v>
      </c>
      <c r="BM39" s="21">
        <f>'[2]20.11.23 ВО'!BM38</f>
        <v>0</v>
      </c>
      <c r="BN39" s="47">
        <f>'[2]20.11.23 ВО'!BN38</f>
        <v>0</v>
      </c>
      <c r="BO39" s="21">
        <f>'[2]20.11.23 ВО'!BO38</f>
        <v>0</v>
      </c>
      <c r="BP39" s="45">
        <f t="shared" si="11"/>
        <v>0</v>
      </c>
      <c r="BQ39" s="27">
        <f t="shared" si="12"/>
        <v>0</v>
      </c>
      <c r="BR39" s="45">
        <f t="shared" si="13"/>
        <v>0</v>
      </c>
      <c r="BS39" s="21">
        <f t="shared" si="14"/>
        <v>0</v>
      </c>
      <c r="BT39" s="45">
        <f t="shared" si="15"/>
        <v>0</v>
      </c>
      <c r="BU39" s="21">
        <f t="shared" si="16"/>
        <v>0</v>
      </c>
      <c r="BV39" s="47">
        <f>'[2]20.11.23 ВО'!BV38</f>
        <v>0</v>
      </c>
      <c r="BW39" s="21">
        <f>'[2]20.11.23 ВО'!BW38</f>
        <v>0</v>
      </c>
      <c r="BX39" s="47">
        <f>'[2]20.11.23 ВО'!BX38</f>
        <v>0</v>
      </c>
      <c r="BY39" s="21">
        <f>'[2]20.11.23 ВО'!BY38</f>
        <v>0</v>
      </c>
      <c r="BZ39" s="47">
        <f>'[2]20.11.23 ВО'!BZ38</f>
        <v>0</v>
      </c>
      <c r="CA39" s="21">
        <f>'[2]20.11.23 ВО'!CA38</f>
        <v>0</v>
      </c>
      <c r="CB39" s="47">
        <f>'[2]20.11.23 ВО'!CB38</f>
        <v>0</v>
      </c>
      <c r="CC39" s="21">
        <f>'[2]20.11.23 ВО'!CC38</f>
        <v>0</v>
      </c>
      <c r="CD39" s="47">
        <f>'[2]20.11.23 ВО'!CD38</f>
        <v>0</v>
      </c>
      <c r="CE39" s="21">
        <f>'[2]20.11.23 ВО'!CE38</f>
        <v>0</v>
      </c>
    </row>
    <row r="40" spans="1:83" s="19" customFormat="1" ht="30" customHeight="1" x14ac:dyDescent="0.25">
      <c r="A40" s="15">
        <f t="shared" si="19"/>
        <v>29</v>
      </c>
      <c r="B40" s="17" t="s">
        <v>114</v>
      </c>
      <c r="C40" s="15" t="s">
        <v>115</v>
      </c>
      <c r="D40" s="26"/>
      <c r="E40" s="26" t="s">
        <v>111</v>
      </c>
      <c r="F40" s="27">
        <f t="shared" si="17"/>
        <v>32005069.609999999</v>
      </c>
      <c r="G40" s="47">
        <f>'[2]20.11.23 ВО'!G39</f>
        <v>0</v>
      </c>
      <c r="H40" s="21">
        <f>'[2]20.11.23 ВО'!H39</f>
        <v>0</v>
      </c>
      <c r="I40" s="47">
        <f>'[2]20.11.23 ВО'!I39</f>
        <v>0</v>
      </c>
      <c r="J40" s="21">
        <f>'[2]20.11.23 ВО'!J39</f>
        <v>0</v>
      </c>
      <c r="K40" s="27">
        <f t="shared" si="18"/>
        <v>0</v>
      </c>
      <c r="L40" s="47">
        <f>'[2]20.11.23 ВО'!L39</f>
        <v>0</v>
      </c>
      <c r="M40" s="21">
        <f>'[2]20.11.23 ВО'!M39</f>
        <v>0</v>
      </c>
      <c r="N40" s="47">
        <f>'[2]20.11.23 ВО'!N39</f>
        <v>0</v>
      </c>
      <c r="O40" s="21">
        <f>'[2]20.11.23 ВО'!O39</f>
        <v>0</v>
      </c>
      <c r="P40" s="47">
        <f>'[2]20.11.23 ВО'!P39</f>
        <v>0</v>
      </c>
      <c r="Q40" s="21">
        <f>'[2]20.11.23 ВО'!Q39</f>
        <v>0</v>
      </c>
      <c r="R40" s="47">
        <f>'[2]20.11.23 ВО'!R39</f>
        <v>0</v>
      </c>
      <c r="S40" s="21">
        <f>'[2]20.11.23 ВО'!S39</f>
        <v>0</v>
      </c>
      <c r="T40" s="47">
        <f>'[2]20.11.23 ВО'!T39</f>
        <v>0</v>
      </c>
      <c r="U40" s="21">
        <f>'[2]20.11.23 ВО'!U39</f>
        <v>0</v>
      </c>
      <c r="V40" s="47">
        <f>'[2]20.11.23 ВО'!V39</f>
        <v>0</v>
      </c>
      <c r="W40" s="21">
        <f>'[2]20.11.23 ВО'!W39</f>
        <v>0</v>
      </c>
      <c r="X40" s="47">
        <f>'[2]20.11.23 ВО'!X39</f>
        <v>0</v>
      </c>
      <c r="Y40" s="21">
        <f>'[2]20.11.23 ВО'!Y39</f>
        <v>0</v>
      </c>
      <c r="Z40" s="47">
        <f>'[2]20.11.23 ВО'!Z39</f>
        <v>0</v>
      </c>
      <c r="AA40" s="21">
        <f>'[2]20.11.23 ВО'!AA39</f>
        <v>0</v>
      </c>
      <c r="AB40" s="47">
        <f>'[2]20.11.23 ВО'!AB39</f>
        <v>0</v>
      </c>
      <c r="AC40" s="21">
        <f>'[2]20.11.23 ВО'!AC39</f>
        <v>0</v>
      </c>
      <c r="AD40" s="47">
        <f>'[2]20.11.23 ВО'!AD39</f>
        <v>0</v>
      </c>
      <c r="AE40" s="21">
        <f>'[2]20.11.23 ВО'!AE39</f>
        <v>0</v>
      </c>
      <c r="AF40" s="47">
        <f>'[2]20.11.23 ВО'!AF39</f>
        <v>0</v>
      </c>
      <c r="AG40" s="21">
        <f>'[2]20.11.23 ВО'!AG39</f>
        <v>0</v>
      </c>
      <c r="AH40" s="47">
        <f>'[2]20.11.23 ВО'!AH39</f>
        <v>0</v>
      </c>
      <c r="AI40" s="21">
        <f>'[2]20.11.23 ВО'!AI39</f>
        <v>0</v>
      </c>
      <c r="AJ40" s="47">
        <f>'[2]20.11.23 ВО'!AJ39</f>
        <v>0</v>
      </c>
      <c r="AK40" s="21">
        <f>'[2]20.11.23 ВО'!AK39</f>
        <v>0</v>
      </c>
      <c r="AL40" s="47">
        <f>'[2]20.11.23 ВО'!AL39</f>
        <v>0</v>
      </c>
      <c r="AM40" s="21">
        <f>'[2]20.11.23 ВО'!AM39</f>
        <v>0</v>
      </c>
      <c r="AN40" s="47">
        <f>'[2]20.11.23 ВО'!AN39</f>
        <v>0</v>
      </c>
      <c r="AO40" s="21">
        <f>'[2]20.11.23 ВО'!AO39</f>
        <v>0</v>
      </c>
      <c r="AP40" s="47">
        <f>'[2]20.11.23 ВО'!AP39</f>
        <v>0</v>
      </c>
      <c r="AQ40" s="21">
        <f>'[2]20.11.23 ВО'!AQ39</f>
        <v>0</v>
      </c>
      <c r="AR40" s="47">
        <f>'[2]20.11.23 ВО'!AR39</f>
        <v>0</v>
      </c>
      <c r="AS40" s="21">
        <f>'[2]20.11.23 ВО'!AS39</f>
        <v>0</v>
      </c>
      <c r="AT40" s="47">
        <f>'[2]20.11.23 ВО'!AT39</f>
        <v>0</v>
      </c>
      <c r="AU40" s="21">
        <f>'[2]20.11.23 ВО'!AU39</f>
        <v>0</v>
      </c>
      <c r="AV40" s="47">
        <f>'[2]20.11.23 ВО'!AV39</f>
        <v>0</v>
      </c>
      <c r="AW40" s="21">
        <f>'[2]20.11.23 ВО'!AW39</f>
        <v>0</v>
      </c>
      <c r="AX40" s="45">
        <f t="shared" si="5"/>
        <v>300</v>
      </c>
      <c r="AY40" s="27">
        <f t="shared" si="6"/>
        <v>32005069.609999999</v>
      </c>
      <c r="AZ40" s="45">
        <f t="shared" si="7"/>
        <v>0</v>
      </c>
      <c r="BA40" s="27">
        <f t="shared" si="8"/>
        <v>0</v>
      </c>
      <c r="BB40" s="45">
        <f t="shared" si="9"/>
        <v>0</v>
      </c>
      <c r="BC40" s="27">
        <f t="shared" si="10"/>
        <v>0</v>
      </c>
      <c r="BD40" s="47">
        <f>'[2]20.11.23 ВО'!BD39</f>
        <v>300</v>
      </c>
      <c r="BE40" s="21">
        <f>'[2]20.11.23 ВО'!BE39</f>
        <v>32005069.609999999</v>
      </c>
      <c r="BF40" s="47">
        <f>'[2]20.11.23 ВО'!BF39</f>
        <v>0</v>
      </c>
      <c r="BG40" s="21">
        <f>'[2]20.11.23 ВО'!BG39</f>
        <v>0</v>
      </c>
      <c r="BH40" s="47">
        <f>'[2]20.11.23 ВО'!BH39</f>
        <v>0</v>
      </c>
      <c r="BI40" s="21">
        <f>'[2]20.11.23 ВО'!BI39</f>
        <v>0</v>
      </c>
      <c r="BJ40" s="47">
        <f>'[2]20.11.23 ВО'!BJ39</f>
        <v>0</v>
      </c>
      <c r="BK40" s="21">
        <f>'[2]20.11.23 ВО'!BK39</f>
        <v>0</v>
      </c>
      <c r="BL40" s="47">
        <f>'[2]20.11.23 ВО'!BL39</f>
        <v>0</v>
      </c>
      <c r="BM40" s="21">
        <f>'[2]20.11.23 ВО'!BM39</f>
        <v>0</v>
      </c>
      <c r="BN40" s="47">
        <f>'[2]20.11.23 ВО'!BN39</f>
        <v>0</v>
      </c>
      <c r="BO40" s="21">
        <f>'[2]20.11.23 ВО'!BO39</f>
        <v>0</v>
      </c>
      <c r="BP40" s="45">
        <f t="shared" si="11"/>
        <v>0</v>
      </c>
      <c r="BQ40" s="27">
        <f t="shared" si="12"/>
        <v>0</v>
      </c>
      <c r="BR40" s="45">
        <f t="shared" si="13"/>
        <v>0</v>
      </c>
      <c r="BS40" s="21">
        <f t="shared" si="14"/>
        <v>0</v>
      </c>
      <c r="BT40" s="45">
        <f t="shared" si="15"/>
        <v>0</v>
      </c>
      <c r="BU40" s="21">
        <f t="shared" si="16"/>
        <v>0</v>
      </c>
      <c r="BV40" s="47">
        <f>'[2]20.11.23 ВО'!BV39</f>
        <v>0</v>
      </c>
      <c r="BW40" s="21">
        <f>'[2]20.11.23 ВО'!BW39</f>
        <v>0</v>
      </c>
      <c r="BX40" s="47">
        <f>'[2]20.11.23 ВО'!BX39</f>
        <v>0</v>
      </c>
      <c r="BY40" s="21">
        <f>'[2]20.11.23 ВО'!BY39</f>
        <v>0</v>
      </c>
      <c r="BZ40" s="47">
        <f>'[2]20.11.23 ВО'!BZ39</f>
        <v>0</v>
      </c>
      <c r="CA40" s="21">
        <f>'[2]20.11.23 ВО'!CA39</f>
        <v>0</v>
      </c>
      <c r="CB40" s="47">
        <f>'[2]20.11.23 ВО'!CB39</f>
        <v>0</v>
      </c>
      <c r="CC40" s="21">
        <f>'[2]20.11.23 ВО'!CC39</f>
        <v>0</v>
      </c>
      <c r="CD40" s="47">
        <f>'[2]20.11.23 ВО'!CD39</f>
        <v>0</v>
      </c>
      <c r="CE40" s="21">
        <f>'[2]20.11.23 ВО'!CE39</f>
        <v>0</v>
      </c>
    </row>
    <row r="41" spans="1:83" s="19" customFormat="1" ht="30" customHeight="1" x14ac:dyDescent="0.25">
      <c r="A41" s="15">
        <f t="shared" si="19"/>
        <v>30</v>
      </c>
      <c r="B41" s="17" t="s">
        <v>116</v>
      </c>
      <c r="C41" s="15" t="s">
        <v>117</v>
      </c>
      <c r="D41" s="26"/>
      <c r="E41" s="26" t="s">
        <v>111</v>
      </c>
      <c r="F41" s="27">
        <f t="shared" si="17"/>
        <v>23412873.989999998</v>
      </c>
      <c r="G41" s="47">
        <f>'[2]20.11.23 ВО'!G40</f>
        <v>0</v>
      </c>
      <c r="H41" s="21">
        <f>'[2]20.11.23 ВО'!H40</f>
        <v>0</v>
      </c>
      <c r="I41" s="47">
        <f>'[2]20.11.23 ВО'!I40</f>
        <v>0</v>
      </c>
      <c r="J41" s="21">
        <f>'[2]20.11.23 ВО'!J40</f>
        <v>0</v>
      </c>
      <c r="K41" s="27">
        <f t="shared" si="18"/>
        <v>23412873.989999998</v>
      </c>
      <c r="L41" s="47">
        <f>'[2]20.11.23 ВО'!L40</f>
        <v>0</v>
      </c>
      <c r="M41" s="21">
        <f>'[2]20.11.23 ВО'!M40</f>
        <v>0</v>
      </c>
      <c r="N41" s="47">
        <f>'[2]20.11.23 ВО'!N40</f>
        <v>0</v>
      </c>
      <c r="O41" s="21">
        <f>'[2]20.11.23 ВО'!O40</f>
        <v>0</v>
      </c>
      <c r="P41" s="47">
        <f>'[2]20.11.23 ВО'!P40</f>
        <v>0</v>
      </c>
      <c r="Q41" s="21">
        <f>'[2]20.11.23 ВО'!Q40</f>
        <v>0</v>
      </c>
      <c r="R41" s="47">
        <f>'[2]20.11.23 ВО'!R40</f>
        <v>0</v>
      </c>
      <c r="S41" s="21">
        <f>'[2]20.11.23 ВО'!S40</f>
        <v>0</v>
      </c>
      <c r="T41" s="47">
        <f>'[2]20.11.23 ВО'!T40</f>
        <v>0</v>
      </c>
      <c r="U41" s="21">
        <f>'[2]20.11.23 ВО'!U40</f>
        <v>0</v>
      </c>
      <c r="V41" s="47">
        <f>'[2]20.11.23 ВО'!V40</f>
        <v>0</v>
      </c>
      <c r="W41" s="21">
        <f>'[2]20.11.23 ВО'!W40</f>
        <v>0</v>
      </c>
      <c r="X41" s="47">
        <f>'[2]20.11.23 ВО'!X40</f>
        <v>0</v>
      </c>
      <c r="Y41" s="21">
        <f>'[2]20.11.23 ВО'!Y40</f>
        <v>0</v>
      </c>
      <c r="Z41" s="47">
        <f>'[2]20.11.23 ВО'!Z40</f>
        <v>0</v>
      </c>
      <c r="AA41" s="21">
        <f>'[2]20.11.23 ВО'!AA40</f>
        <v>0</v>
      </c>
      <c r="AB41" s="47">
        <f>'[2]20.11.23 ВО'!AB40</f>
        <v>0</v>
      </c>
      <c r="AC41" s="21">
        <f>'[2]20.11.23 ВО'!AC40</f>
        <v>0</v>
      </c>
      <c r="AD41" s="47">
        <f>'[2]20.11.23 ВО'!AD40</f>
        <v>3800</v>
      </c>
      <c r="AE41" s="21">
        <f>'[2]20.11.23 ВО'!AE40</f>
        <v>23412873.989999998</v>
      </c>
      <c r="AF41" s="47">
        <f>'[2]20.11.23 ВО'!AF40</f>
        <v>0</v>
      </c>
      <c r="AG41" s="21">
        <f>'[2]20.11.23 ВО'!AG40</f>
        <v>0</v>
      </c>
      <c r="AH41" s="47">
        <f>'[2]20.11.23 ВО'!AH40</f>
        <v>3800</v>
      </c>
      <c r="AI41" s="21">
        <f>'[2]20.11.23 ВО'!AI40</f>
        <v>23412873.989999998</v>
      </c>
      <c r="AJ41" s="47">
        <f>'[2]20.11.23 ВО'!AJ40</f>
        <v>0</v>
      </c>
      <c r="AK41" s="21">
        <f>'[2]20.11.23 ВО'!AK40</f>
        <v>0</v>
      </c>
      <c r="AL41" s="47">
        <f>'[2]20.11.23 ВО'!AL40</f>
        <v>0</v>
      </c>
      <c r="AM41" s="21">
        <f>'[2]20.11.23 ВО'!AM40</f>
        <v>0</v>
      </c>
      <c r="AN41" s="47">
        <f>'[2]20.11.23 ВО'!AN40</f>
        <v>0</v>
      </c>
      <c r="AO41" s="21">
        <f>'[2]20.11.23 ВО'!AO40</f>
        <v>0</v>
      </c>
      <c r="AP41" s="47">
        <f>'[2]20.11.23 ВО'!AP40</f>
        <v>0</v>
      </c>
      <c r="AQ41" s="21">
        <f>'[2]20.11.23 ВО'!AQ40</f>
        <v>0</v>
      </c>
      <c r="AR41" s="47">
        <f>'[2]20.11.23 ВО'!AR40</f>
        <v>0</v>
      </c>
      <c r="AS41" s="21">
        <f>'[2]20.11.23 ВО'!AS40</f>
        <v>0</v>
      </c>
      <c r="AT41" s="47">
        <f>'[2]20.11.23 ВО'!AT40</f>
        <v>0</v>
      </c>
      <c r="AU41" s="21">
        <f>'[2]20.11.23 ВО'!AU40</f>
        <v>0</v>
      </c>
      <c r="AV41" s="47">
        <f>'[2]20.11.23 ВО'!AV40</f>
        <v>0</v>
      </c>
      <c r="AW41" s="21">
        <f>'[2]20.11.23 ВО'!AW40</f>
        <v>0</v>
      </c>
      <c r="AX41" s="45">
        <f t="shared" si="5"/>
        <v>0</v>
      </c>
      <c r="AY41" s="27">
        <f t="shared" si="6"/>
        <v>0</v>
      </c>
      <c r="AZ41" s="45">
        <f t="shared" si="7"/>
        <v>0</v>
      </c>
      <c r="BA41" s="27">
        <f t="shared" si="8"/>
        <v>0</v>
      </c>
      <c r="BB41" s="45">
        <f t="shared" si="9"/>
        <v>0</v>
      </c>
      <c r="BC41" s="27">
        <f t="shared" si="10"/>
        <v>0</v>
      </c>
      <c r="BD41" s="47">
        <f>'[2]20.11.23 ВО'!BD40</f>
        <v>0</v>
      </c>
      <c r="BE41" s="21">
        <f>'[2]20.11.23 ВО'!BE40</f>
        <v>0</v>
      </c>
      <c r="BF41" s="47">
        <f>'[2]20.11.23 ВО'!BF40</f>
        <v>0</v>
      </c>
      <c r="BG41" s="21">
        <f>'[2]20.11.23 ВО'!BG40</f>
        <v>0</v>
      </c>
      <c r="BH41" s="47">
        <f>'[2]20.11.23 ВО'!BH40</f>
        <v>0</v>
      </c>
      <c r="BI41" s="21">
        <f>'[2]20.11.23 ВО'!BI40</f>
        <v>0</v>
      </c>
      <c r="BJ41" s="47">
        <f>'[2]20.11.23 ВО'!BJ40</f>
        <v>0</v>
      </c>
      <c r="BK41" s="21">
        <f>'[2]20.11.23 ВО'!BK40</f>
        <v>0</v>
      </c>
      <c r="BL41" s="47">
        <f>'[2]20.11.23 ВО'!BL40</f>
        <v>0</v>
      </c>
      <c r="BM41" s="21">
        <f>'[2]20.11.23 ВО'!BM40</f>
        <v>0</v>
      </c>
      <c r="BN41" s="47">
        <f>'[2]20.11.23 ВО'!BN40</f>
        <v>0</v>
      </c>
      <c r="BO41" s="21">
        <f>'[2]20.11.23 ВО'!BO40</f>
        <v>0</v>
      </c>
      <c r="BP41" s="45">
        <f t="shared" si="11"/>
        <v>0</v>
      </c>
      <c r="BQ41" s="27">
        <f t="shared" si="12"/>
        <v>0</v>
      </c>
      <c r="BR41" s="45">
        <f t="shared" si="13"/>
        <v>0</v>
      </c>
      <c r="BS41" s="21">
        <f t="shared" si="14"/>
        <v>0</v>
      </c>
      <c r="BT41" s="45">
        <f t="shared" si="15"/>
        <v>0</v>
      </c>
      <c r="BU41" s="21">
        <f t="shared" si="16"/>
        <v>0</v>
      </c>
      <c r="BV41" s="47">
        <f>'[2]20.11.23 ВО'!BV40</f>
        <v>0</v>
      </c>
      <c r="BW41" s="21">
        <f>'[2]20.11.23 ВО'!BW40</f>
        <v>0</v>
      </c>
      <c r="BX41" s="47">
        <f>'[2]20.11.23 ВО'!BX40</f>
        <v>0</v>
      </c>
      <c r="BY41" s="21">
        <f>'[2]20.11.23 ВО'!BY40</f>
        <v>0</v>
      </c>
      <c r="BZ41" s="47">
        <f>'[2]20.11.23 ВО'!BZ40</f>
        <v>0</v>
      </c>
      <c r="CA41" s="21">
        <f>'[2]20.11.23 ВО'!CA40</f>
        <v>0</v>
      </c>
      <c r="CB41" s="47">
        <f>'[2]20.11.23 ВО'!CB40</f>
        <v>0</v>
      </c>
      <c r="CC41" s="21">
        <f>'[2]20.11.23 ВО'!CC40</f>
        <v>0</v>
      </c>
      <c r="CD41" s="47">
        <f>'[2]20.11.23 ВО'!CD40</f>
        <v>0</v>
      </c>
      <c r="CE41" s="21">
        <f>'[2]20.11.23 ВО'!CE40</f>
        <v>0</v>
      </c>
    </row>
    <row r="42" spans="1:83" s="19" customFormat="1" ht="30" customHeight="1" x14ac:dyDescent="0.25">
      <c r="A42" s="15">
        <f t="shared" si="19"/>
        <v>31</v>
      </c>
      <c r="B42" s="17" t="s">
        <v>305</v>
      </c>
      <c r="C42" s="15">
        <v>330064</v>
      </c>
      <c r="D42" s="26"/>
      <c r="E42" s="26" t="s">
        <v>111</v>
      </c>
      <c r="F42" s="27">
        <f t="shared" si="17"/>
        <v>10463423.029999999</v>
      </c>
      <c r="G42" s="47">
        <f>'[2]20.11.23 ВО'!G41</f>
        <v>0</v>
      </c>
      <c r="H42" s="21">
        <f>'[2]20.11.23 ВО'!H41</f>
        <v>0</v>
      </c>
      <c r="I42" s="47">
        <f>'[2]20.11.23 ВО'!I41</f>
        <v>0</v>
      </c>
      <c r="J42" s="21">
        <f>'[2]20.11.23 ВО'!J41</f>
        <v>0</v>
      </c>
      <c r="K42" s="27">
        <f t="shared" si="18"/>
        <v>10463423.029999999</v>
      </c>
      <c r="L42" s="47">
        <f>'[2]20.11.23 ВО'!L41</f>
        <v>0</v>
      </c>
      <c r="M42" s="21">
        <f>'[2]20.11.23 ВО'!M41</f>
        <v>0</v>
      </c>
      <c r="N42" s="47">
        <f>'[2]20.11.23 ВО'!N41</f>
        <v>0</v>
      </c>
      <c r="O42" s="21">
        <f>'[2]20.11.23 ВО'!O41</f>
        <v>0</v>
      </c>
      <c r="P42" s="47">
        <f>'[2]20.11.23 ВО'!P41</f>
        <v>0</v>
      </c>
      <c r="Q42" s="21">
        <f>'[2]20.11.23 ВО'!Q41</f>
        <v>0</v>
      </c>
      <c r="R42" s="47">
        <f>'[2]20.11.23 ВО'!R41</f>
        <v>0</v>
      </c>
      <c r="S42" s="21">
        <f>'[2]20.11.23 ВО'!S41</f>
        <v>0</v>
      </c>
      <c r="T42" s="47">
        <f>'[2]20.11.23 ВО'!T41</f>
        <v>0</v>
      </c>
      <c r="U42" s="21">
        <f>'[2]20.11.23 ВО'!U41</f>
        <v>0</v>
      </c>
      <c r="V42" s="47">
        <f>'[2]20.11.23 ВО'!V41</f>
        <v>0</v>
      </c>
      <c r="W42" s="21">
        <f>'[2]20.11.23 ВО'!W41</f>
        <v>0</v>
      </c>
      <c r="X42" s="47">
        <f>'[2]20.11.23 ВО'!X41</f>
        <v>0</v>
      </c>
      <c r="Y42" s="21">
        <f>'[2]20.11.23 ВО'!Y41</f>
        <v>0</v>
      </c>
      <c r="Z42" s="47">
        <f>'[2]20.11.23 ВО'!Z41</f>
        <v>0</v>
      </c>
      <c r="AA42" s="21">
        <f>'[2]20.11.23 ВО'!AA41</f>
        <v>0</v>
      </c>
      <c r="AB42" s="47">
        <f>'[2]20.11.23 ВО'!AB41</f>
        <v>0</v>
      </c>
      <c r="AC42" s="21">
        <f>'[2]20.11.23 ВО'!AC41</f>
        <v>0</v>
      </c>
      <c r="AD42" s="47">
        <f>'[2]20.11.23 ВО'!AD41</f>
        <v>2779</v>
      </c>
      <c r="AE42" s="21">
        <f>'[2]20.11.23 ВО'!AE41</f>
        <v>10463423.029999999</v>
      </c>
      <c r="AF42" s="47">
        <f>'[2]20.11.23 ВО'!AF41</f>
        <v>0</v>
      </c>
      <c r="AG42" s="21">
        <f>'[2]20.11.23 ВО'!AG41</f>
        <v>0</v>
      </c>
      <c r="AH42" s="47">
        <f>'[2]20.11.23 ВО'!AH41</f>
        <v>2779</v>
      </c>
      <c r="AI42" s="21">
        <f>'[2]20.11.23 ВО'!AI41</f>
        <v>10463423.029999999</v>
      </c>
      <c r="AJ42" s="47">
        <f>'[2]20.11.23 ВО'!AJ41</f>
        <v>0</v>
      </c>
      <c r="AK42" s="21">
        <f>'[2]20.11.23 ВО'!AK41</f>
        <v>0</v>
      </c>
      <c r="AL42" s="47">
        <f>'[2]20.11.23 ВО'!AL41</f>
        <v>0</v>
      </c>
      <c r="AM42" s="21">
        <f>'[2]20.11.23 ВО'!AM41</f>
        <v>0</v>
      </c>
      <c r="AN42" s="47">
        <f>'[2]20.11.23 ВО'!AN41</f>
        <v>0</v>
      </c>
      <c r="AO42" s="21">
        <f>'[2]20.11.23 ВО'!AO41</f>
        <v>0</v>
      </c>
      <c r="AP42" s="47">
        <f>'[2]20.11.23 ВО'!AP41</f>
        <v>0</v>
      </c>
      <c r="AQ42" s="21">
        <f>'[2]20.11.23 ВО'!AQ41</f>
        <v>0</v>
      </c>
      <c r="AR42" s="47">
        <f>'[2]20.11.23 ВО'!AR41</f>
        <v>0</v>
      </c>
      <c r="AS42" s="21">
        <f>'[2]20.11.23 ВО'!AS41</f>
        <v>0</v>
      </c>
      <c r="AT42" s="47">
        <f>'[2]20.11.23 ВО'!AT41</f>
        <v>0</v>
      </c>
      <c r="AU42" s="21">
        <f>'[2]20.11.23 ВО'!AU41</f>
        <v>0</v>
      </c>
      <c r="AV42" s="47">
        <f>'[2]20.11.23 ВО'!AV41</f>
        <v>0</v>
      </c>
      <c r="AW42" s="21">
        <f>'[2]20.11.23 ВО'!AW41</f>
        <v>0</v>
      </c>
      <c r="AX42" s="45">
        <f t="shared" si="5"/>
        <v>0</v>
      </c>
      <c r="AY42" s="27">
        <f t="shared" si="6"/>
        <v>0</v>
      </c>
      <c r="AZ42" s="45">
        <f t="shared" si="7"/>
        <v>0</v>
      </c>
      <c r="BA42" s="27">
        <f t="shared" si="8"/>
        <v>0</v>
      </c>
      <c r="BB42" s="45">
        <f t="shared" si="9"/>
        <v>0</v>
      </c>
      <c r="BC42" s="27">
        <f t="shared" si="10"/>
        <v>0</v>
      </c>
      <c r="BD42" s="47">
        <f>'[2]20.11.23 ВО'!BD41</f>
        <v>0</v>
      </c>
      <c r="BE42" s="21">
        <f>'[2]20.11.23 ВО'!BE41</f>
        <v>0</v>
      </c>
      <c r="BF42" s="47">
        <f>'[2]20.11.23 ВО'!BF41</f>
        <v>0</v>
      </c>
      <c r="BG42" s="21">
        <f>'[2]20.11.23 ВО'!BG41</f>
        <v>0</v>
      </c>
      <c r="BH42" s="47">
        <f>'[2]20.11.23 ВО'!BH41</f>
        <v>0</v>
      </c>
      <c r="BI42" s="21">
        <f>'[2]20.11.23 ВО'!BI41</f>
        <v>0</v>
      </c>
      <c r="BJ42" s="47">
        <f>'[2]20.11.23 ВО'!BJ41</f>
        <v>0</v>
      </c>
      <c r="BK42" s="21">
        <f>'[2]20.11.23 ВО'!BK41</f>
        <v>0</v>
      </c>
      <c r="BL42" s="47">
        <f>'[2]20.11.23 ВО'!BL41</f>
        <v>0</v>
      </c>
      <c r="BM42" s="21">
        <f>'[2]20.11.23 ВО'!BM41</f>
        <v>0</v>
      </c>
      <c r="BN42" s="47">
        <f>'[2]20.11.23 ВО'!BN41</f>
        <v>0</v>
      </c>
      <c r="BO42" s="21">
        <f>'[2]20.11.23 ВО'!BO41</f>
        <v>0</v>
      </c>
      <c r="BP42" s="45">
        <f t="shared" si="11"/>
        <v>0</v>
      </c>
      <c r="BQ42" s="27">
        <f t="shared" si="12"/>
        <v>0</v>
      </c>
      <c r="BR42" s="45">
        <f t="shared" si="13"/>
        <v>0</v>
      </c>
      <c r="BS42" s="21">
        <f t="shared" si="14"/>
        <v>0</v>
      </c>
      <c r="BT42" s="45">
        <f t="shared" si="15"/>
        <v>0</v>
      </c>
      <c r="BU42" s="21">
        <f t="shared" si="16"/>
        <v>0</v>
      </c>
      <c r="BV42" s="47">
        <f>'[2]20.11.23 ВО'!BV41</f>
        <v>0</v>
      </c>
      <c r="BW42" s="21">
        <f>'[2]20.11.23 ВО'!BW41</f>
        <v>0</v>
      </c>
      <c r="BX42" s="47">
        <f>'[2]20.11.23 ВО'!BX41</f>
        <v>0</v>
      </c>
      <c r="BY42" s="21">
        <f>'[2]20.11.23 ВО'!BY41</f>
        <v>0</v>
      </c>
      <c r="BZ42" s="47">
        <f>'[2]20.11.23 ВО'!BZ41</f>
        <v>0</v>
      </c>
      <c r="CA42" s="21">
        <f>'[2]20.11.23 ВО'!CA41</f>
        <v>0</v>
      </c>
      <c r="CB42" s="47">
        <f>'[2]20.11.23 ВО'!CB41</f>
        <v>0</v>
      </c>
      <c r="CC42" s="21">
        <f>'[2]20.11.23 ВО'!CC41</f>
        <v>0</v>
      </c>
      <c r="CD42" s="47">
        <f>'[2]20.11.23 ВО'!CD41</f>
        <v>0</v>
      </c>
      <c r="CE42" s="21">
        <f>'[2]20.11.23 ВО'!CE41</f>
        <v>0</v>
      </c>
    </row>
    <row r="43" spans="1:83" s="19" customFormat="1" ht="30" customHeight="1" x14ac:dyDescent="0.25">
      <c r="A43" s="15">
        <f t="shared" si="19"/>
        <v>32</v>
      </c>
      <c r="B43" s="17" t="s">
        <v>118</v>
      </c>
      <c r="C43" s="15" t="s">
        <v>119</v>
      </c>
      <c r="D43" s="26"/>
      <c r="E43" s="26" t="s">
        <v>111</v>
      </c>
      <c r="F43" s="27">
        <f t="shared" si="17"/>
        <v>247556770.16999999</v>
      </c>
      <c r="G43" s="47">
        <f>'[2]20.11.23 ВО'!G42</f>
        <v>0</v>
      </c>
      <c r="H43" s="21">
        <f>'[2]20.11.23 ВО'!H42</f>
        <v>0</v>
      </c>
      <c r="I43" s="47">
        <f>'[2]20.11.23 ВО'!I42</f>
        <v>0</v>
      </c>
      <c r="J43" s="21">
        <f>'[2]20.11.23 ВО'!J42</f>
        <v>0</v>
      </c>
      <c r="K43" s="27">
        <f t="shared" si="18"/>
        <v>230368289.08000001</v>
      </c>
      <c r="L43" s="47">
        <f>'[2]20.11.23 ВО'!L42</f>
        <v>128</v>
      </c>
      <c r="M43" s="21">
        <f>'[2]20.11.23 ВО'!M42</f>
        <v>21445.119999999999</v>
      </c>
      <c r="N43" s="47">
        <f>'[2]20.11.23 ВО'!N42</f>
        <v>0</v>
      </c>
      <c r="O43" s="21">
        <f>'[2]20.11.23 ВО'!O42</f>
        <v>0</v>
      </c>
      <c r="P43" s="47">
        <f>'[2]20.11.23 ВО'!P42</f>
        <v>0</v>
      </c>
      <c r="Q43" s="21">
        <f>'[2]20.11.23 ВО'!Q42</f>
        <v>0</v>
      </c>
      <c r="R43" s="47">
        <f>'[2]20.11.23 ВО'!R42</f>
        <v>0</v>
      </c>
      <c r="S43" s="21">
        <f>'[2]20.11.23 ВО'!S42</f>
        <v>0</v>
      </c>
      <c r="T43" s="47">
        <f>'[2]20.11.23 ВО'!T42</f>
        <v>128</v>
      </c>
      <c r="U43" s="21">
        <f>'[2]20.11.23 ВО'!U42</f>
        <v>21445.119999999999</v>
      </c>
      <c r="V43" s="47">
        <f>'[2]20.11.23 ВО'!V42</f>
        <v>0</v>
      </c>
      <c r="W43" s="21">
        <f>'[2]20.11.23 ВО'!W42</f>
        <v>0</v>
      </c>
      <c r="X43" s="47">
        <f>'[2]20.11.23 ВО'!X42</f>
        <v>0</v>
      </c>
      <c r="Y43" s="21">
        <f>'[2]20.11.23 ВО'!Y42</f>
        <v>0</v>
      </c>
      <c r="Z43" s="47">
        <f>'[2]20.11.23 ВО'!Z42</f>
        <v>2671</v>
      </c>
      <c r="AA43" s="21">
        <f>'[2]20.11.23 ВО'!AA42</f>
        <v>230346843.96000001</v>
      </c>
      <c r="AB43" s="47">
        <f>'[2]20.11.23 ВО'!AB42</f>
        <v>0</v>
      </c>
      <c r="AC43" s="21">
        <f>'[2]20.11.23 ВО'!AC42</f>
        <v>0</v>
      </c>
      <c r="AD43" s="47">
        <f>'[2]20.11.23 ВО'!AD42</f>
        <v>0</v>
      </c>
      <c r="AE43" s="21">
        <f>'[2]20.11.23 ВО'!AE42</f>
        <v>0</v>
      </c>
      <c r="AF43" s="47">
        <f>'[2]20.11.23 ВО'!AF42</f>
        <v>0</v>
      </c>
      <c r="AG43" s="21">
        <f>'[2]20.11.23 ВО'!AG42</f>
        <v>0</v>
      </c>
      <c r="AH43" s="47">
        <f>'[2]20.11.23 ВО'!AH42</f>
        <v>0</v>
      </c>
      <c r="AI43" s="21">
        <f>'[2]20.11.23 ВО'!AI42</f>
        <v>0</v>
      </c>
      <c r="AJ43" s="47">
        <f>'[2]20.11.23 ВО'!AJ42</f>
        <v>0</v>
      </c>
      <c r="AK43" s="21">
        <f>'[2]20.11.23 ВО'!AK42</f>
        <v>0</v>
      </c>
      <c r="AL43" s="47">
        <f>'[2]20.11.23 ВО'!AL42</f>
        <v>0</v>
      </c>
      <c r="AM43" s="21">
        <f>'[2]20.11.23 ВО'!AM42</f>
        <v>0</v>
      </c>
      <c r="AN43" s="47">
        <f>'[2]20.11.23 ВО'!AN42</f>
        <v>0</v>
      </c>
      <c r="AO43" s="21">
        <f>'[2]20.11.23 ВО'!AO42</f>
        <v>0</v>
      </c>
      <c r="AP43" s="47">
        <f>'[2]20.11.23 ВО'!AP42</f>
        <v>0</v>
      </c>
      <c r="AQ43" s="21">
        <f>'[2]20.11.23 ВО'!AQ42</f>
        <v>0</v>
      </c>
      <c r="AR43" s="47">
        <f>'[2]20.11.23 ВО'!AR42</f>
        <v>0</v>
      </c>
      <c r="AS43" s="21">
        <f>'[2]20.11.23 ВО'!AS42</f>
        <v>0</v>
      </c>
      <c r="AT43" s="47">
        <f>'[2]20.11.23 ВО'!AT42</f>
        <v>0</v>
      </c>
      <c r="AU43" s="21">
        <f>'[2]20.11.23 ВО'!AU42</f>
        <v>0</v>
      </c>
      <c r="AV43" s="47">
        <f>'[2]20.11.23 ВО'!AV42</f>
        <v>0</v>
      </c>
      <c r="AW43" s="21">
        <f>'[2]20.11.23 ВО'!AW42</f>
        <v>0</v>
      </c>
      <c r="AX43" s="45">
        <f t="shared" si="5"/>
        <v>1787</v>
      </c>
      <c r="AY43" s="27">
        <f t="shared" si="6"/>
        <v>17188481.09</v>
      </c>
      <c r="AZ43" s="45">
        <f t="shared" si="7"/>
        <v>0</v>
      </c>
      <c r="BA43" s="27">
        <f t="shared" si="8"/>
        <v>0</v>
      </c>
      <c r="BB43" s="45">
        <f t="shared" si="9"/>
        <v>0</v>
      </c>
      <c r="BC43" s="27">
        <f t="shared" si="10"/>
        <v>0</v>
      </c>
      <c r="BD43" s="47">
        <f>'[2]20.11.23 ВО'!BD42</f>
        <v>1787</v>
      </c>
      <c r="BE43" s="21">
        <f>'[2]20.11.23 ВО'!BE42</f>
        <v>17188481.09</v>
      </c>
      <c r="BF43" s="47">
        <f>'[2]20.11.23 ВО'!BF42</f>
        <v>0</v>
      </c>
      <c r="BG43" s="21">
        <f>'[2]20.11.23 ВО'!BG42</f>
        <v>0</v>
      </c>
      <c r="BH43" s="47">
        <f>'[2]20.11.23 ВО'!BH42</f>
        <v>0</v>
      </c>
      <c r="BI43" s="21">
        <f>'[2]20.11.23 ВО'!BI42</f>
        <v>0</v>
      </c>
      <c r="BJ43" s="47">
        <f>'[2]20.11.23 ВО'!BJ42</f>
        <v>0</v>
      </c>
      <c r="BK43" s="21">
        <f>'[2]20.11.23 ВО'!BK42</f>
        <v>0</v>
      </c>
      <c r="BL43" s="47">
        <f>'[2]20.11.23 ВО'!BL42</f>
        <v>0</v>
      </c>
      <c r="BM43" s="21">
        <f>'[2]20.11.23 ВО'!BM42</f>
        <v>0</v>
      </c>
      <c r="BN43" s="47">
        <f>'[2]20.11.23 ВО'!BN42</f>
        <v>0</v>
      </c>
      <c r="BO43" s="21">
        <f>'[2]20.11.23 ВО'!BO42</f>
        <v>0</v>
      </c>
      <c r="BP43" s="45">
        <f t="shared" si="11"/>
        <v>0</v>
      </c>
      <c r="BQ43" s="27">
        <f t="shared" si="12"/>
        <v>0</v>
      </c>
      <c r="BR43" s="45">
        <f t="shared" si="13"/>
        <v>0</v>
      </c>
      <c r="BS43" s="21">
        <f t="shared" si="14"/>
        <v>0</v>
      </c>
      <c r="BT43" s="45">
        <f t="shared" si="15"/>
        <v>0</v>
      </c>
      <c r="BU43" s="21">
        <f t="shared" si="16"/>
        <v>0</v>
      </c>
      <c r="BV43" s="47">
        <f>'[2]20.11.23 ВО'!BV42</f>
        <v>0</v>
      </c>
      <c r="BW43" s="21">
        <f>'[2]20.11.23 ВО'!BW42</f>
        <v>0</v>
      </c>
      <c r="BX43" s="47">
        <f>'[2]20.11.23 ВО'!BX42</f>
        <v>0</v>
      </c>
      <c r="BY43" s="21">
        <f>'[2]20.11.23 ВО'!BY42</f>
        <v>0</v>
      </c>
      <c r="BZ43" s="47">
        <f>'[2]20.11.23 ВО'!BZ42</f>
        <v>0</v>
      </c>
      <c r="CA43" s="21">
        <f>'[2]20.11.23 ВО'!CA42</f>
        <v>0</v>
      </c>
      <c r="CB43" s="47">
        <f>'[2]20.11.23 ВО'!CB42</f>
        <v>0</v>
      </c>
      <c r="CC43" s="21">
        <f>'[2]20.11.23 ВО'!CC42</f>
        <v>0</v>
      </c>
      <c r="CD43" s="47">
        <f>'[2]20.11.23 ВО'!CD42</f>
        <v>0</v>
      </c>
      <c r="CE43" s="21">
        <f>'[2]20.11.23 ВО'!CE42</f>
        <v>0</v>
      </c>
    </row>
    <row r="44" spans="1:83" s="19" customFormat="1" ht="30" customHeight="1" x14ac:dyDescent="0.25">
      <c r="A44" s="15">
        <f t="shared" si="19"/>
        <v>33</v>
      </c>
      <c r="B44" s="17" t="s">
        <v>120</v>
      </c>
      <c r="C44" s="15" t="s">
        <v>121</v>
      </c>
      <c r="D44" s="26"/>
      <c r="E44" s="26" t="s">
        <v>111</v>
      </c>
      <c r="F44" s="27">
        <f t="shared" si="17"/>
        <v>34712240</v>
      </c>
      <c r="G44" s="47">
        <f>'[2]20.11.23 ВО'!G43</f>
        <v>0</v>
      </c>
      <c r="H44" s="21">
        <f>'[2]20.11.23 ВО'!H43</f>
        <v>0</v>
      </c>
      <c r="I44" s="47">
        <f>'[2]20.11.23 ВО'!I43</f>
        <v>0</v>
      </c>
      <c r="J44" s="21">
        <f>'[2]20.11.23 ВО'!J43</f>
        <v>0</v>
      </c>
      <c r="K44" s="27">
        <f t="shared" si="18"/>
        <v>34712240</v>
      </c>
      <c r="L44" s="47">
        <f>'[2]20.11.23 ВО'!L43</f>
        <v>0</v>
      </c>
      <c r="M44" s="21">
        <f>'[2]20.11.23 ВО'!M43</f>
        <v>0</v>
      </c>
      <c r="N44" s="47">
        <f>'[2]20.11.23 ВО'!N43</f>
        <v>0</v>
      </c>
      <c r="O44" s="21">
        <f>'[2]20.11.23 ВО'!O43</f>
        <v>0</v>
      </c>
      <c r="P44" s="47">
        <f>'[2]20.11.23 ВО'!P43</f>
        <v>0</v>
      </c>
      <c r="Q44" s="21">
        <f>'[2]20.11.23 ВО'!Q43</f>
        <v>0</v>
      </c>
      <c r="R44" s="47">
        <f>'[2]20.11.23 ВО'!R43</f>
        <v>0</v>
      </c>
      <c r="S44" s="21">
        <f>'[2]20.11.23 ВО'!S43</f>
        <v>0</v>
      </c>
      <c r="T44" s="47">
        <f>'[2]20.11.23 ВО'!T43</f>
        <v>0</v>
      </c>
      <c r="U44" s="21">
        <f>'[2]20.11.23 ВО'!U43</f>
        <v>0</v>
      </c>
      <c r="V44" s="47">
        <f>'[2]20.11.23 ВО'!V43</f>
        <v>0</v>
      </c>
      <c r="W44" s="21">
        <f>'[2]20.11.23 ВО'!W43</f>
        <v>0</v>
      </c>
      <c r="X44" s="47">
        <f>'[2]20.11.23 ВО'!X43</f>
        <v>0</v>
      </c>
      <c r="Y44" s="21">
        <f>'[2]20.11.23 ВО'!Y43</f>
        <v>0</v>
      </c>
      <c r="Z44" s="47">
        <f>'[2]20.11.23 ВО'!Z43</f>
        <v>0</v>
      </c>
      <c r="AA44" s="21">
        <f>'[2]20.11.23 ВО'!AA43</f>
        <v>0</v>
      </c>
      <c r="AB44" s="47">
        <f>'[2]20.11.23 ВО'!AB43</f>
        <v>0</v>
      </c>
      <c r="AC44" s="21">
        <f>'[2]20.11.23 ВО'!AC43</f>
        <v>0</v>
      </c>
      <c r="AD44" s="47">
        <f>'[2]20.11.23 ВО'!AD43</f>
        <v>10150</v>
      </c>
      <c r="AE44" s="21">
        <f>'[2]20.11.23 ВО'!AE43</f>
        <v>34712240</v>
      </c>
      <c r="AF44" s="47">
        <f>'[2]20.11.23 ВО'!AF43</f>
        <v>0</v>
      </c>
      <c r="AG44" s="21">
        <f>'[2]20.11.23 ВО'!AG43</f>
        <v>0</v>
      </c>
      <c r="AH44" s="47">
        <f>'[2]20.11.23 ВО'!AH43</f>
        <v>0</v>
      </c>
      <c r="AI44" s="21">
        <f>'[2]20.11.23 ВО'!AI43</f>
        <v>0</v>
      </c>
      <c r="AJ44" s="47">
        <f>'[2]20.11.23 ВО'!AJ43</f>
        <v>0</v>
      </c>
      <c r="AK44" s="21">
        <f>'[2]20.11.23 ВО'!AK43</f>
        <v>0</v>
      </c>
      <c r="AL44" s="47">
        <f>'[2]20.11.23 ВО'!AL43</f>
        <v>0</v>
      </c>
      <c r="AM44" s="21">
        <f>'[2]20.11.23 ВО'!AM43</f>
        <v>0</v>
      </c>
      <c r="AN44" s="47">
        <f>'[2]20.11.23 ВО'!AN43</f>
        <v>0</v>
      </c>
      <c r="AO44" s="21">
        <f>'[2]20.11.23 ВО'!AO43</f>
        <v>0</v>
      </c>
      <c r="AP44" s="47">
        <f>'[2]20.11.23 ВО'!AP43</f>
        <v>0</v>
      </c>
      <c r="AQ44" s="21">
        <f>'[2]20.11.23 ВО'!AQ43</f>
        <v>0</v>
      </c>
      <c r="AR44" s="47">
        <f>'[2]20.11.23 ВО'!AR43</f>
        <v>0</v>
      </c>
      <c r="AS44" s="21">
        <f>'[2]20.11.23 ВО'!AS43</f>
        <v>0</v>
      </c>
      <c r="AT44" s="47">
        <f>'[2]20.11.23 ВО'!AT43</f>
        <v>10150</v>
      </c>
      <c r="AU44" s="21">
        <f>'[2]20.11.23 ВО'!AU43</f>
        <v>34712240</v>
      </c>
      <c r="AV44" s="47">
        <f>'[2]20.11.23 ВО'!AV43</f>
        <v>0</v>
      </c>
      <c r="AW44" s="21">
        <f>'[2]20.11.23 ВО'!AW43</f>
        <v>0</v>
      </c>
      <c r="AX44" s="45">
        <f t="shared" si="5"/>
        <v>0</v>
      </c>
      <c r="AY44" s="27">
        <f t="shared" si="6"/>
        <v>0</v>
      </c>
      <c r="AZ44" s="45">
        <f t="shared" si="7"/>
        <v>0</v>
      </c>
      <c r="BA44" s="27">
        <f t="shared" si="8"/>
        <v>0</v>
      </c>
      <c r="BB44" s="45">
        <f t="shared" si="9"/>
        <v>0</v>
      </c>
      <c r="BC44" s="27">
        <f t="shared" si="10"/>
        <v>0</v>
      </c>
      <c r="BD44" s="47">
        <f>'[2]20.11.23 ВО'!BD43</f>
        <v>0</v>
      </c>
      <c r="BE44" s="21">
        <f>'[2]20.11.23 ВО'!BE43</f>
        <v>0</v>
      </c>
      <c r="BF44" s="47">
        <f>'[2]20.11.23 ВО'!BF43</f>
        <v>0</v>
      </c>
      <c r="BG44" s="21">
        <f>'[2]20.11.23 ВО'!BG43</f>
        <v>0</v>
      </c>
      <c r="BH44" s="47">
        <f>'[2]20.11.23 ВО'!BH43</f>
        <v>0</v>
      </c>
      <c r="BI44" s="21">
        <f>'[2]20.11.23 ВО'!BI43</f>
        <v>0</v>
      </c>
      <c r="BJ44" s="47">
        <f>'[2]20.11.23 ВО'!BJ43</f>
        <v>0</v>
      </c>
      <c r="BK44" s="21">
        <f>'[2]20.11.23 ВО'!BK43</f>
        <v>0</v>
      </c>
      <c r="BL44" s="47">
        <f>'[2]20.11.23 ВО'!BL43</f>
        <v>0</v>
      </c>
      <c r="BM44" s="21">
        <f>'[2]20.11.23 ВО'!BM43</f>
        <v>0</v>
      </c>
      <c r="BN44" s="47">
        <f>'[2]20.11.23 ВО'!BN43</f>
        <v>0</v>
      </c>
      <c r="BO44" s="21">
        <f>'[2]20.11.23 ВО'!BO43</f>
        <v>0</v>
      </c>
      <c r="BP44" s="45">
        <f t="shared" si="11"/>
        <v>0</v>
      </c>
      <c r="BQ44" s="27">
        <f t="shared" si="12"/>
        <v>0</v>
      </c>
      <c r="BR44" s="45">
        <f t="shared" si="13"/>
        <v>0</v>
      </c>
      <c r="BS44" s="21">
        <f t="shared" si="14"/>
        <v>0</v>
      </c>
      <c r="BT44" s="45">
        <f t="shared" si="15"/>
        <v>0</v>
      </c>
      <c r="BU44" s="21">
        <f t="shared" si="16"/>
        <v>0</v>
      </c>
      <c r="BV44" s="47">
        <f>'[2]20.11.23 ВО'!BV43</f>
        <v>0</v>
      </c>
      <c r="BW44" s="21">
        <f>'[2]20.11.23 ВО'!BW43</f>
        <v>0</v>
      </c>
      <c r="BX44" s="47">
        <f>'[2]20.11.23 ВО'!BX43</f>
        <v>0</v>
      </c>
      <c r="BY44" s="21">
        <f>'[2]20.11.23 ВО'!BY43</f>
        <v>0</v>
      </c>
      <c r="BZ44" s="47">
        <f>'[2]20.11.23 ВО'!BZ43</f>
        <v>0</v>
      </c>
      <c r="CA44" s="21">
        <f>'[2]20.11.23 ВО'!CA43</f>
        <v>0</v>
      </c>
      <c r="CB44" s="47">
        <f>'[2]20.11.23 ВО'!CB43</f>
        <v>0</v>
      </c>
      <c r="CC44" s="21">
        <f>'[2]20.11.23 ВО'!CC43</f>
        <v>0</v>
      </c>
      <c r="CD44" s="47">
        <f>'[2]20.11.23 ВО'!CD43</f>
        <v>0</v>
      </c>
      <c r="CE44" s="21">
        <f>'[2]20.11.23 ВО'!CE43</f>
        <v>0</v>
      </c>
    </row>
    <row r="45" spans="1:83" s="19" customFormat="1" ht="30" customHeight="1" x14ac:dyDescent="0.25">
      <c r="A45" s="15">
        <f t="shared" si="19"/>
        <v>34</v>
      </c>
      <c r="B45" s="17" t="s">
        <v>122</v>
      </c>
      <c r="C45" s="15" t="s">
        <v>123</v>
      </c>
      <c r="D45" s="26"/>
      <c r="E45" s="26" t="s">
        <v>111</v>
      </c>
      <c r="F45" s="27">
        <f t="shared" si="17"/>
        <v>23001144.98</v>
      </c>
      <c r="G45" s="47">
        <f>'[2]20.11.23 ВО'!G44</f>
        <v>0</v>
      </c>
      <c r="H45" s="21">
        <f>'[2]20.11.23 ВО'!H44</f>
        <v>0</v>
      </c>
      <c r="I45" s="47">
        <f>'[2]20.11.23 ВО'!I44</f>
        <v>0</v>
      </c>
      <c r="J45" s="21">
        <f>'[2]20.11.23 ВО'!J44</f>
        <v>0</v>
      </c>
      <c r="K45" s="27">
        <f t="shared" si="18"/>
        <v>0</v>
      </c>
      <c r="L45" s="47">
        <f>'[2]20.11.23 ВО'!L44</f>
        <v>0</v>
      </c>
      <c r="M45" s="21">
        <f>'[2]20.11.23 ВО'!M44</f>
        <v>0</v>
      </c>
      <c r="N45" s="47">
        <f>'[2]20.11.23 ВО'!N44</f>
        <v>0</v>
      </c>
      <c r="O45" s="21">
        <f>'[2]20.11.23 ВО'!O44</f>
        <v>0</v>
      </c>
      <c r="P45" s="47">
        <f>'[2]20.11.23 ВО'!P44</f>
        <v>0</v>
      </c>
      <c r="Q45" s="21">
        <f>'[2]20.11.23 ВО'!Q44</f>
        <v>0</v>
      </c>
      <c r="R45" s="47">
        <f>'[2]20.11.23 ВО'!R44</f>
        <v>0</v>
      </c>
      <c r="S45" s="21">
        <f>'[2]20.11.23 ВО'!S44</f>
        <v>0</v>
      </c>
      <c r="T45" s="47">
        <f>'[2]20.11.23 ВО'!T44</f>
        <v>0</v>
      </c>
      <c r="U45" s="21">
        <f>'[2]20.11.23 ВО'!U44</f>
        <v>0</v>
      </c>
      <c r="V45" s="47">
        <f>'[2]20.11.23 ВО'!V44</f>
        <v>0</v>
      </c>
      <c r="W45" s="21">
        <f>'[2]20.11.23 ВО'!W44</f>
        <v>0</v>
      </c>
      <c r="X45" s="47">
        <f>'[2]20.11.23 ВО'!X44</f>
        <v>0</v>
      </c>
      <c r="Y45" s="21">
        <f>'[2]20.11.23 ВО'!Y44</f>
        <v>0</v>
      </c>
      <c r="Z45" s="47">
        <f>'[2]20.11.23 ВО'!Z44</f>
        <v>0</v>
      </c>
      <c r="AA45" s="21">
        <f>'[2]20.11.23 ВО'!AA44</f>
        <v>0</v>
      </c>
      <c r="AB45" s="47">
        <f>'[2]20.11.23 ВО'!AB44</f>
        <v>0</v>
      </c>
      <c r="AC45" s="21">
        <f>'[2]20.11.23 ВО'!AC44</f>
        <v>0</v>
      </c>
      <c r="AD45" s="47">
        <f>'[2]20.11.23 ВО'!AD44</f>
        <v>0</v>
      </c>
      <c r="AE45" s="21">
        <f>'[2]20.11.23 ВО'!AE44</f>
        <v>0</v>
      </c>
      <c r="AF45" s="47">
        <f>'[2]20.11.23 ВО'!AF44</f>
        <v>0</v>
      </c>
      <c r="AG45" s="21">
        <f>'[2]20.11.23 ВО'!AG44</f>
        <v>0</v>
      </c>
      <c r="AH45" s="47">
        <f>'[2]20.11.23 ВО'!AH44</f>
        <v>0</v>
      </c>
      <c r="AI45" s="21">
        <f>'[2]20.11.23 ВО'!AI44</f>
        <v>0</v>
      </c>
      <c r="AJ45" s="47">
        <f>'[2]20.11.23 ВО'!AJ44</f>
        <v>0</v>
      </c>
      <c r="AK45" s="21">
        <f>'[2]20.11.23 ВО'!AK44</f>
        <v>0</v>
      </c>
      <c r="AL45" s="47">
        <f>'[2]20.11.23 ВО'!AL44</f>
        <v>0</v>
      </c>
      <c r="AM45" s="21">
        <f>'[2]20.11.23 ВО'!AM44</f>
        <v>0</v>
      </c>
      <c r="AN45" s="47">
        <f>'[2]20.11.23 ВО'!AN44</f>
        <v>0</v>
      </c>
      <c r="AO45" s="21">
        <f>'[2]20.11.23 ВО'!AO44</f>
        <v>0</v>
      </c>
      <c r="AP45" s="47">
        <f>'[2]20.11.23 ВО'!AP44</f>
        <v>0</v>
      </c>
      <c r="AQ45" s="21">
        <f>'[2]20.11.23 ВО'!AQ44</f>
        <v>0</v>
      </c>
      <c r="AR45" s="47">
        <f>'[2]20.11.23 ВО'!AR44</f>
        <v>0</v>
      </c>
      <c r="AS45" s="21">
        <f>'[2]20.11.23 ВО'!AS44</f>
        <v>0</v>
      </c>
      <c r="AT45" s="47">
        <f>'[2]20.11.23 ВО'!AT44</f>
        <v>0</v>
      </c>
      <c r="AU45" s="21">
        <f>'[2]20.11.23 ВО'!AU44</f>
        <v>0</v>
      </c>
      <c r="AV45" s="47">
        <f>'[2]20.11.23 ВО'!AV44</f>
        <v>0</v>
      </c>
      <c r="AW45" s="21">
        <f>'[2]20.11.23 ВО'!AW44</f>
        <v>0</v>
      </c>
      <c r="AX45" s="45">
        <f t="shared" si="5"/>
        <v>307</v>
      </c>
      <c r="AY45" s="27">
        <f t="shared" si="6"/>
        <v>22002452.109999999</v>
      </c>
      <c r="AZ45" s="45">
        <f t="shared" si="7"/>
        <v>228</v>
      </c>
      <c r="BA45" s="27">
        <f t="shared" si="8"/>
        <v>17618764.219999999</v>
      </c>
      <c r="BB45" s="45">
        <f t="shared" si="9"/>
        <v>0</v>
      </c>
      <c r="BC45" s="27">
        <f t="shared" si="10"/>
        <v>0</v>
      </c>
      <c r="BD45" s="47">
        <f>'[2]20.11.23 ВО'!BD44</f>
        <v>307</v>
      </c>
      <c r="BE45" s="21">
        <f>'[2]20.11.23 ВО'!BE44</f>
        <v>22002452.109999999</v>
      </c>
      <c r="BF45" s="47">
        <f>'[2]20.11.23 ВО'!BF44</f>
        <v>228</v>
      </c>
      <c r="BG45" s="21">
        <f>'[2]20.11.23 ВО'!BG44</f>
        <v>17618764.219999999</v>
      </c>
      <c r="BH45" s="47">
        <f>'[2]20.11.23 ВО'!BH44</f>
        <v>0</v>
      </c>
      <c r="BI45" s="21">
        <f>'[2]20.11.23 ВО'!BI44</f>
        <v>0</v>
      </c>
      <c r="BJ45" s="47">
        <f>'[2]20.11.23 ВО'!BJ44</f>
        <v>0</v>
      </c>
      <c r="BK45" s="21">
        <f>'[2]20.11.23 ВО'!BK44</f>
        <v>0</v>
      </c>
      <c r="BL45" s="47">
        <f>'[2]20.11.23 ВО'!BL44</f>
        <v>0</v>
      </c>
      <c r="BM45" s="21">
        <f>'[2]20.11.23 ВО'!BM44</f>
        <v>0</v>
      </c>
      <c r="BN45" s="47">
        <f>'[2]20.11.23 ВО'!BN44</f>
        <v>0</v>
      </c>
      <c r="BO45" s="21">
        <f>'[2]20.11.23 ВО'!BO44</f>
        <v>0</v>
      </c>
      <c r="BP45" s="45">
        <f t="shared" si="11"/>
        <v>30</v>
      </c>
      <c r="BQ45" s="27">
        <f t="shared" si="12"/>
        <v>998692.87</v>
      </c>
      <c r="BR45" s="45">
        <f t="shared" si="13"/>
        <v>0</v>
      </c>
      <c r="BS45" s="21">
        <f t="shared" si="14"/>
        <v>0</v>
      </c>
      <c r="BT45" s="45">
        <f t="shared" si="15"/>
        <v>0</v>
      </c>
      <c r="BU45" s="21">
        <f t="shared" si="16"/>
        <v>0</v>
      </c>
      <c r="BV45" s="47">
        <f>'[2]20.11.23 ВО'!BV44</f>
        <v>30</v>
      </c>
      <c r="BW45" s="21">
        <f>'[2]20.11.23 ВО'!BW44</f>
        <v>998692.87</v>
      </c>
      <c r="BX45" s="47">
        <f>'[2]20.11.23 ВО'!BX44</f>
        <v>0</v>
      </c>
      <c r="BY45" s="21">
        <f>'[2]20.11.23 ВО'!BY44</f>
        <v>0</v>
      </c>
      <c r="BZ45" s="47">
        <f>'[2]20.11.23 ВО'!BZ44</f>
        <v>0</v>
      </c>
      <c r="CA45" s="21">
        <f>'[2]20.11.23 ВО'!CA44</f>
        <v>0</v>
      </c>
      <c r="CB45" s="47">
        <f>'[2]20.11.23 ВО'!CB44</f>
        <v>0</v>
      </c>
      <c r="CC45" s="21">
        <f>'[2]20.11.23 ВО'!CC44</f>
        <v>0</v>
      </c>
      <c r="CD45" s="47">
        <f>'[2]20.11.23 ВО'!CD44</f>
        <v>0</v>
      </c>
      <c r="CE45" s="21">
        <f>'[2]20.11.23 ВО'!CE44</f>
        <v>0</v>
      </c>
    </row>
    <row r="46" spans="1:83" s="19" customFormat="1" ht="30" customHeight="1" x14ac:dyDescent="0.25">
      <c r="A46" s="15">
        <f t="shared" si="19"/>
        <v>35</v>
      </c>
      <c r="B46" s="17" t="s">
        <v>124</v>
      </c>
      <c r="C46" s="15" t="s">
        <v>125</v>
      </c>
      <c r="D46" s="26"/>
      <c r="E46" s="26" t="s">
        <v>111</v>
      </c>
      <c r="F46" s="27">
        <f t="shared" si="17"/>
        <v>14934866.949999999</v>
      </c>
      <c r="G46" s="47">
        <f>'[2]20.11.23 ВО'!G45</f>
        <v>0</v>
      </c>
      <c r="H46" s="21">
        <f>'[2]20.11.23 ВО'!H45</f>
        <v>0</v>
      </c>
      <c r="I46" s="47">
        <f>'[2]20.11.23 ВО'!I45</f>
        <v>0</v>
      </c>
      <c r="J46" s="21">
        <f>'[2]20.11.23 ВО'!J45</f>
        <v>0</v>
      </c>
      <c r="K46" s="27">
        <f t="shared" si="18"/>
        <v>14934866.949999999</v>
      </c>
      <c r="L46" s="47">
        <f>'[2]20.11.23 ВО'!L45</f>
        <v>0</v>
      </c>
      <c r="M46" s="21">
        <f>'[2]20.11.23 ВО'!M45</f>
        <v>0</v>
      </c>
      <c r="N46" s="47">
        <f>'[2]20.11.23 ВО'!N45</f>
        <v>0</v>
      </c>
      <c r="O46" s="21">
        <f>'[2]20.11.23 ВО'!O45</f>
        <v>0</v>
      </c>
      <c r="P46" s="47">
        <f>'[2]20.11.23 ВО'!P45</f>
        <v>0</v>
      </c>
      <c r="Q46" s="21">
        <f>'[2]20.11.23 ВО'!Q45</f>
        <v>0</v>
      </c>
      <c r="R46" s="47">
        <f>'[2]20.11.23 ВО'!R45</f>
        <v>0</v>
      </c>
      <c r="S46" s="21">
        <f>'[2]20.11.23 ВО'!S45</f>
        <v>0</v>
      </c>
      <c r="T46" s="47">
        <f>'[2]20.11.23 ВО'!T45</f>
        <v>0</v>
      </c>
      <c r="U46" s="21">
        <f>'[2]20.11.23 ВО'!U45</f>
        <v>0</v>
      </c>
      <c r="V46" s="47">
        <f>'[2]20.11.23 ВО'!V45</f>
        <v>0</v>
      </c>
      <c r="W46" s="21">
        <f>'[2]20.11.23 ВО'!W45</f>
        <v>0</v>
      </c>
      <c r="X46" s="47">
        <f>'[2]20.11.23 ВО'!X45</f>
        <v>0</v>
      </c>
      <c r="Y46" s="21">
        <f>'[2]20.11.23 ВО'!Y45</f>
        <v>0</v>
      </c>
      <c r="Z46" s="47">
        <f>'[2]20.11.23 ВО'!Z45</f>
        <v>0</v>
      </c>
      <c r="AA46" s="21">
        <f>'[2]20.11.23 ВО'!AA45</f>
        <v>0</v>
      </c>
      <c r="AB46" s="47">
        <f>'[2]20.11.23 ВО'!AB45</f>
        <v>0</v>
      </c>
      <c r="AC46" s="21">
        <f>'[2]20.11.23 ВО'!AC45</f>
        <v>0</v>
      </c>
      <c r="AD46" s="47">
        <f>'[2]20.11.23 ВО'!AD45</f>
        <v>4320</v>
      </c>
      <c r="AE46" s="21">
        <f>'[2]20.11.23 ВО'!AE45</f>
        <v>14934866.949999999</v>
      </c>
      <c r="AF46" s="47">
        <f>'[2]20.11.23 ВО'!AF45</f>
        <v>1800</v>
      </c>
      <c r="AG46" s="21">
        <f>'[2]20.11.23 ВО'!AG45</f>
        <v>5441088.9199999999</v>
      </c>
      <c r="AH46" s="47">
        <f>'[2]20.11.23 ВО'!AH45</f>
        <v>2520</v>
      </c>
      <c r="AI46" s="21">
        <f>'[2]20.11.23 ВО'!AI45</f>
        <v>9493778.0299999993</v>
      </c>
      <c r="AJ46" s="47">
        <f>'[2]20.11.23 ВО'!AJ45</f>
        <v>0</v>
      </c>
      <c r="AK46" s="21">
        <f>'[2]20.11.23 ВО'!AK45</f>
        <v>0</v>
      </c>
      <c r="AL46" s="47">
        <f>'[2]20.11.23 ВО'!AL45</f>
        <v>0</v>
      </c>
      <c r="AM46" s="21">
        <f>'[2]20.11.23 ВО'!AM45</f>
        <v>0</v>
      </c>
      <c r="AN46" s="47">
        <f>'[2]20.11.23 ВО'!AN45</f>
        <v>0</v>
      </c>
      <c r="AO46" s="21">
        <f>'[2]20.11.23 ВО'!AO45</f>
        <v>0</v>
      </c>
      <c r="AP46" s="47">
        <f>'[2]20.11.23 ВО'!AP45</f>
        <v>0</v>
      </c>
      <c r="AQ46" s="21">
        <f>'[2]20.11.23 ВО'!AQ45</f>
        <v>0</v>
      </c>
      <c r="AR46" s="47">
        <f>'[2]20.11.23 ВО'!AR45</f>
        <v>0</v>
      </c>
      <c r="AS46" s="21">
        <f>'[2]20.11.23 ВО'!AS45</f>
        <v>0</v>
      </c>
      <c r="AT46" s="47">
        <f>'[2]20.11.23 ВО'!AT45</f>
        <v>0</v>
      </c>
      <c r="AU46" s="21">
        <f>'[2]20.11.23 ВО'!AU45</f>
        <v>0</v>
      </c>
      <c r="AV46" s="47">
        <f>'[2]20.11.23 ВО'!AV45</f>
        <v>0</v>
      </c>
      <c r="AW46" s="21">
        <f>'[2]20.11.23 ВО'!AW45</f>
        <v>0</v>
      </c>
      <c r="AX46" s="45">
        <f t="shared" si="5"/>
        <v>0</v>
      </c>
      <c r="AY46" s="27">
        <f t="shared" si="6"/>
        <v>0</v>
      </c>
      <c r="AZ46" s="45">
        <f t="shared" si="7"/>
        <v>0</v>
      </c>
      <c r="BA46" s="27">
        <f t="shared" si="8"/>
        <v>0</v>
      </c>
      <c r="BB46" s="45">
        <f t="shared" si="9"/>
        <v>0</v>
      </c>
      <c r="BC46" s="27">
        <f t="shared" si="10"/>
        <v>0</v>
      </c>
      <c r="BD46" s="47">
        <f>'[2]20.11.23 ВО'!BD45</f>
        <v>0</v>
      </c>
      <c r="BE46" s="21">
        <f>'[2]20.11.23 ВО'!BE45</f>
        <v>0</v>
      </c>
      <c r="BF46" s="47">
        <f>'[2]20.11.23 ВО'!BF45</f>
        <v>0</v>
      </c>
      <c r="BG46" s="21">
        <f>'[2]20.11.23 ВО'!BG45</f>
        <v>0</v>
      </c>
      <c r="BH46" s="47">
        <f>'[2]20.11.23 ВО'!BH45</f>
        <v>0</v>
      </c>
      <c r="BI46" s="21">
        <f>'[2]20.11.23 ВО'!BI45</f>
        <v>0</v>
      </c>
      <c r="BJ46" s="47">
        <f>'[2]20.11.23 ВО'!BJ45</f>
        <v>0</v>
      </c>
      <c r="BK46" s="21">
        <f>'[2]20.11.23 ВО'!BK45</f>
        <v>0</v>
      </c>
      <c r="BL46" s="47">
        <f>'[2]20.11.23 ВО'!BL45</f>
        <v>0</v>
      </c>
      <c r="BM46" s="21">
        <f>'[2]20.11.23 ВО'!BM45</f>
        <v>0</v>
      </c>
      <c r="BN46" s="47">
        <f>'[2]20.11.23 ВО'!BN45</f>
        <v>0</v>
      </c>
      <c r="BO46" s="21">
        <f>'[2]20.11.23 ВО'!BO45</f>
        <v>0</v>
      </c>
      <c r="BP46" s="45">
        <f t="shared" si="11"/>
        <v>0</v>
      </c>
      <c r="BQ46" s="27">
        <f t="shared" si="12"/>
        <v>0</v>
      </c>
      <c r="BR46" s="45">
        <f t="shared" si="13"/>
        <v>0</v>
      </c>
      <c r="BS46" s="21">
        <f t="shared" si="14"/>
        <v>0</v>
      </c>
      <c r="BT46" s="45">
        <f t="shared" si="15"/>
        <v>0</v>
      </c>
      <c r="BU46" s="21">
        <f t="shared" si="16"/>
        <v>0</v>
      </c>
      <c r="BV46" s="47">
        <f>'[2]20.11.23 ВО'!BV45</f>
        <v>0</v>
      </c>
      <c r="BW46" s="21">
        <f>'[2]20.11.23 ВО'!BW45</f>
        <v>0</v>
      </c>
      <c r="BX46" s="47">
        <f>'[2]20.11.23 ВО'!BX45</f>
        <v>0</v>
      </c>
      <c r="BY46" s="21">
        <f>'[2]20.11.23 ВО'!BY45</f>
        <v>0</v>
      </c>
      <c r="BZ46" s="47">
        <f>'[2]20.11.23 ВО'!BZ45</f>
        <v>0</v>
      </c>
      <c r="CA46" s="21">
        <f>'[2]20.11.23 ВО'!CA45</f>
        <v>0</v>
      </c>
      <c r="CB46" s="47">
        <f>'[2]20.11.23 ВО'!CB45</f>
        <v>0</v>
      </c>
      <c r="CC46" s="21">
        <f>'[2]20.11.23 ВО'!CC45</f>
        <v>0</v>
      </c>
      <c r="CD46" s="47">
        <f>'[2]20.11.23 ВО'!CD45</f>
        <v>0</v>
      </c>
      <c r="CE46" s="21">
        <f>'[2]20.11.23 ВО'!CE45</f>
        <v>0</v>
      </c>
    </row>
    <row r="47" spans="1:83" s="19" customFormat="1" ht="30" customHeight="1" x14ac:dyDescent="0.25">
      <c r="A47" s="15">
        <f t="shared" si="19"/>
        <v>36</v>
      </c>
      <c r="B47" s="17" t="s">
        <v>126</v>
      </c>
      <c r="C47" s="15" t="s">
        <v>127</v>
      </c>
      <c r="D47" s="26"/>
      <c r="E47" s="26" t="s">
        <v>111</v>
      </c>
      <c r="F47" s="27">
        <f t="shared" si="17"/>
        <v>0</v>
      </c>
      <c r="G47" s="47">
        <f>'[2]20.11.23 ВО'!G46</f>
        <v>0</v>
      </c>
      <c r="H47" s="21">
        <f>'[2]20.11.23 ВО'!H46</f>
        <v>0</v>
      </c>
      <c r="I47" s="47">
        <f>'[2]20.11.23 ВО'!I46</f>
        <v>0</v>
      </c>
      <c r="J47" s="21">
        <f>'[2]20.11.23 ВО'!J46</f>
        <v>0</v>
      </c>
      <c r="K47" s="27">
        <f t="shared" si="18"/>
        <v>0</v>
      </c>
      <c r="L47" s="47">
        <f>'[2]20.11.23 ВО'!L46</f>
        <v>0</v>
      </c>
      <c r="M47" s="21">
        <f>'[2]20.11.23 ВО'!M46</f>
        <v>0</v>
      </c>
      <c r="N47" s="47">
        <f>'[2]20.11.23 ВО'!N46</f>
        <v>0</v>
      </c>
      <c r="O47" s="21">
        <f>'[2]20.11.23 ВО'!O46</f>
        <v>0</v>
      </c>
      <c r="P47" s="47">
        <f>'[2]20.11.23 ВО'!P46</f>
        <v>0</v>
      </c>
      <c r="Q47" s="21">
        <f>'[2]20.11.23 ВО'!Q46</f>
        <v>0</v>
      </c>
      <c r="R47" s="47">
        <f>'[2]20.11.23 ВО'!R46</f>
        <v>0</v>
      </c>
      <c r="S47" s="21">
        <f>'[2]20.11.23 ВО'!S46</f>
        <v>0</v>
      </c>
      <c r="T47" s="47">
        <f>'[2]20.11.23 ВО'!T46</f>
        <v>0</v>
      </c>
      <c r="U47" s="21">
        <f>'[2]20.11.23 ВО'!U46</f>
        <v>0</v>
      </c>
      <c r="V47" s="47">
        <f>'[2]20.11.23 ВО'!V46</f>
        <v>0</v>
      </c>
      <c r="W47" s="21">
        <f>'[2]20.11.23 ВО'!W46</f>
        <v>0</v>
      </c>
      <c r="X47" s="47">
        <f>'[2]20.11.23 ВО'!X46</f>
        <v>0</v>
      </c>
      <c r="Y47" s="21">
        <f>'[2]20.11.23 ВО'!Y46</f>
        <v>0</v>
      </c>
      <c r="Z47" s="47">
        <f>'[2]20.11.23 ВО'!Z46</f>
        <v>0</v>
      </c>
      <c r="AA47" s="21">
        <f>'[2]20.11.23 ВО'!AA46</f>
        <v>0</v>
      </c>
      <c r="AB47" s="47">
        <f>'[2]20.11.23 ВО'!AB46</f>
        <v>0</v>
      </c>
      <c r="AC47" s="21">
        <f>'[2]20.11.23 ВО'!AC46</f>
        <v>0</v>
      </c>
      <c r="AD47" s="47">
        <f>'[2]20.11.23 ВО'!AD46</f>
        <v>0</v>
      </c>
      <c r="AE47" s="21">
        <f>'[2]20.11.23 ВО'!AE46</f>
        <v>0</v>
      </c>
      <c r="AF47" s="47">
        <f>'[2]20.11.23 ВО'!AF46</f>
        <v>0</v>
      </c>
      <c r="AG47" s="21">
        <f>'[2]20.11.23 ВО'!AG46</f>
        <v>0</v>
      </c>
      <c r="AH47" s="47">
        <f>'[2]20.11.23 ВО'!AH46</f>
        <v>0</v>
      </c>
      <c r="AI47" s="21">
        <f>'[2]20.11.23 ВО'!AI46</f>
        <v>0</v>
      </c>
      <c r="AJ47" s="47">
        <f>'[2]20.11.23 ВО'!AJ46</f>
        <v>0</v>
      </c>
      <c r="AK47" s="21">
        <f>'[2]20.11.23 ВО'!AK46</f>
        <v>0</v>
      </c>
      <c r="AL47" s="47">
        <f>'[2]20.11.23 ВО'!AL46</f>
        <v>0</v>
      </c>
      <c r="AM47" s="21">
        <f>'[2]20.11.23 ВО'!AM46</f>
        <v>0</v>
      </c>
      <c r="AN47" s="47">
        <f>'[2]20.11.23 ВО'!AN46</f>
        <v>0</v>
      </c>
      <c r="AO47" s="21">
        <f>'[2]20.11.23 ВО'!AO46</f>
        <v>0</v>
      </c>
      <c r="AP47" s="47">
        <f>'[2]20.11.23 ВО'!AP46</f>
        <v>0</v>
      </c>
      <c r="AQ47" s="21">
        <f>'[2]20.11.23 ВО'!AQ46</f>
        <v>0</v>
      </c>
      <c r="AR47" s="47">
        <f>'[2]20.11.23 ВО'!AR46</f>
        <v>0</v>
      </c>
      <c r="AS47" s="21">
        <f>'[2]20.11.23 ВО'!AS46</f>
        <v>0</v>
      </c>
      <c r="AT47" s="47">
        <f>'[2]20.11.23 ВО'!AT46</f>
        <v>0</v>
      </c>
      <c r="AU47" s="21">
        <f>'[2]20.11.23 ВО'!AU46</f>
        <v>0</v>
      </c>
      <c r="AV47" s="47">
        <f>'[2]20.11.23 ВО'!AV46</f>
        <v>0</v>
      </c>
      <c r="AW47" s="21">
        <f>'[2]20.11.23 ВО'!AW46</f>
        <v>0</v>
      </c>
      <c r="AX47" s="45">
        <f t="shared" si="5"/>
        <v>0</v>
      </c>
      <c r="AY47" s="27">
        <f t="shared" si="6"/>
        <v>0</v>
      </c>
      <c r="AZ47" s="45">
        <f t="shared" si="7"/>
        <v>0</v>
      </c>
      <c r="BA47" s="27">
        <f t="shared" si="8"/>
        <v>0</v>
      </c>
      <c r="BB47" s="45">
        <f t="shared" si="9"/>
        <v>0</v>
      </c>
      <c r="BC47" s="27">
        <f t="shared" si="10"/>
        <v>0</v>
      </c>
      <c r="BD47" s="47">
        <f>'[2]20.11.23 ВО'!BD46</f>
        <v>0</v>
      </c>
      <c r="BE47" s="21">
        <f>'[2]20.11.23 ВО'!BE46</f>
        <v>0</v>
      </c>
      <c r="BF47" s="47">
        <f>'[2]20.11.23 ВО'!BF46</f>
        <v>0</v>
      </c>
      <c r="BG47" s="21">
        <f>'[2]20.11.23 ВО'!BG46</f>
        <v>0</v>
      </c>
      <c r="BH47" s="47">
        <f>'[2]20.11.23 ВО'!BH46</f>
        <v>0</v>
      </c>
      <c r="BI47" s="21">
        <f>'[2]20.11.23 ВО'!BI46</f>
        <v>0</v>
      </c>
      <c r="BJ47" s="47">
        <f>'[2]20.11.23 ВО'!BJ46</f>
        <v>0</v>
      </c>
      <c r="BK47" s="21">
        <f>'[2]20.11.23 ВО'!BK46</f>
        <v>0</v>
      </c>
      <c r="BL47" s="47">
        <f>'[2]20.11.23 ВО'!BL46</f>
        <v>0</v>
      </c>
      <c r="BM47" s="21">
        <f>'[2]20.11.23 ВО'!BM46</f>
        <v>0</v>
      </c>
      <c r="BN47" s="47">
        <f>'[2]20.11.23 ВО'!BN46</f>
        <v>0</v>
      </c>
      <c r="BO47" s="21">
        <f>'[2]20.11.23 ВО'!BO46</f>
        <v>0</v>
      </c>
      <c r="BP47" s="45">
        <f t="shared" si="11"/>
        <v>0</v>
      </c>
      <c r="BQ47" s="27">
        <f t="shared" si="12"/>
        <v>0</v>
      </c>
      <c r="BR47" s="45">
        <f t="shared" si="13"/>
        <v>0</v>
      </c>
      <c r="BS47" s="21">
        <f t="shared" si="14"/>
        <v>0</v>
      </c>
      <c r="BT47" s="45">
        <f t="shared" si="15"/>
        <v>0</v>
      </c>
      <c r="BU47" s="21">
        <f t="shared" si="16"/>
        <v>0</v>
      </c>
      <c r="BV47" s="47">
        <f>'[2]20.11.23 ВО'!BV46</f>
        <v>0</v>
      </c>
      <c r="BW47" s="21">
        <f>'[2]20.11.23 ВО'!BW46</f>
        <v>0</v>
      </c>
      <c r="BX47" s="47">
        <f>'[2]20.11.23 ВО'!BX46</f>
        <v>0</v>
      </c>
      <c r="BY47" s="21">
        <f>'[2]20.11.23 ВО'!BY46</f>
        <v>0</v>
      </c>
      <c r="BZ47" s="47">
        <f>'[2]20.11.23 ВО'!BZ46</f>
        <v>0</v>
      </c>
      <c r="CA47" s="21">
        <f>'[2]20.11.23 ВО'!CA46</f>
        <v>0</v>
      </c>
      <c r="CB47" s="47">
        <f>'[2]20.11.23 ВО'!CB46</f>
        <v>0</v>
      </c>
      <c r="CC47" s="21">
        <f>'[2]20.11.23 ВО'!CC46</f>
        <v>0</v>
      </c>
      <c r="CD47" s="47">
        <f>'[2]20.11.23 ВО'!CD46</f>
        <v>0</v>
      </c>
      <c r="CE47" s="21">
        <f>'[2]20.11.23 ВО'!CE46</f>
        <v>0</v>
      </c>
    </row>
    <row r="48" spans="1:83" s="19" customFormat="1" ht="30" customHeight="1" x14ac:dyDescent="0.25">
      <c r="A48" s="15">
        <f t="shared" si="19"/>
        <v>37</v>
      </c>
      <c r="B48" s="17" t="s">
        <v>128</v>
      </c>
      <c r="C48" s="15" t="s">
        <v>129</v>
      </c>
      <c r="D48" s="26"/>
      <c r="E48" s="26" t="s">
        <v>111</v>
      </c>
      <c r="F48" s="27">
        <f t="shared" si="17"/>
        <v>90358206.709999993</v>
      </c>
      <c r="G48" s="47">
        <f>'[2]20.11.23 ВО'!G47</f>
        <v>0</v>
      </c>
      <c r="H48" s="21">
        <f>'[2]20.11.23 ВО'!H47</f>
        <v>0</v>
      </c>
      <c r="I48" s="47">
        <f>'[2]20.11.23 ВО'!I47</f>
        <v>0</v>
      </c>
      <c r="J48" s="21">
        <f>'[2]20.11.23 ВО'!J47</f>
        <v>0</v>
      </c>
      <c r="K48" s="27">
        <f t="shared" si="18"/>
        <v>85866309.299999997</v>
      </c>
      <c r="L48" s="47">
        <f>'[2]20.11.23 ВО'!L47</f>
        <v>0</v>
      </c>
      <c r="M48" s="21">
        <f>'[2]20.11.23 ВО'!M47</f>
        <v>0</v>
      </c>
      <c r="N48" s="47">
        <f>'[2]20.11.23 ВО'!N47</f>
        <v>0</v>
      </c>
      <c r="O48" s="21">
        <f>'[2]20.11.23 ВО'!O47</f>
        <v>0</v>
      </c>
      <c r="P48" s="47">
        <f>'[2]20.11.23 ВО'!P47</f>
        <v>0</v>
      </c>
      <c r="Q48" s="21">
        <f>'[2]20.11.23 ВО'!Q47</f>
        <v>0</v>
      </c>
      <c r="R48" s="47">
        <f>'[2]20.11.23 ВО'!R47</f>
        <v>0</v>
      </c>
      <c r="S48" s="21">
        <f>'[2]20.11.23 ВО'!S47</f>
        <v>0</v>
      </c>
      <c r="T48" s="47">
        <f>'[2]20.11.23 ВО'!T47</f>
        <v>0</v>
      </c>
      <c r="U48" s="21">
        <f>'[2]20.11.23 ВО'!U47</f>
        <v>0</v>
      </c>
      <c r="V48" s="47">
        <f>'[2]20.11.23 ВО'!V47</f>
        <v>0</v>
      </c>
      <c r="W48" s="21">
        <f>'[2]20.11.23 ВО'!W47</f>
        <v>0</v>
      </c>
      <c r="X48" s="47">
        <f>'[2]20.11.23 ВО'!X47</f>
        <v>0</v>
      </c>
      <c r="Y48" s="21">
        <f>'[2]20.11.23 ВО'!Y47</f>
        <v>0</v>
      </c>
      <c r="Z48" s="47">
        <f>'[2]20.11.23 ВО'!Z47</f>
        <v>910</v>
      </c>
      <c r="AA48" s="21">
        <f>'[2]20.11.23 ВО'!AA47</f>
        <v>85866309.299999997</v>
      </c>
      <c r="AB48" s="47">
        <f>'[2]20.11.23 ВО'!AB47</f>
        <v>0</v>
      </c>
      <c r="AC48" s="21">
        <f>'[2]20.11.23 ВО'!AC47</f>
        <v>0</v>
      </c>
      <c r="AD48" s="47">
        <f>'[2]20.11.23 ВО'!AD47</f>
        <v>0</v>
      </c>
      <c r="AE48" s="21">
        <f>'[2]20.11.23 ВО'!AE47</f>
        <v>0</v>
      </c>
      <c r="AF48" s="47">
        <f>'[2]20.11.23 ВО'!AF47</f>
        <v>0</v>
      </c>
      <c r="AG48" s="21">
        <f>'[2]20.11.23 ВО'!AG47</f>
        <v>0</v>
      </c>
      <c r="AH48" s="47">
        <f>'[2]20.11.23 ВО'!AH47</f>
        <v>0</v>
      </c>
      <c r="AI48" s="21">
        <f>'[2]20.11.23 ВО'!AI47</f>
        <v>0</v>
      </c>
      <c r="AJ48" s="47">
        <f>'[2]20.11.23 ВО'!AJ47</f>
        <v>0</v>
      </c>
      <c r="AK48" s="21">
        <f>'[2]20.11.23 ВО'!AK47</f>
        <v>0</v>
      </c>
      <c r="AL48" s="47">
        <f>'[2]20.11.23 ВО'!AL47</f>
        <v>0</v>
      </c>
      <c r="AM48" s="21">
        <f>'[2]20.11.23 ВО'!AM47</f>
        <v>0</v>
      </c>
      <c r="AN48" s="47">
        <f>'[2]20.11.23 ВО'!AN47</f>
        <v>0</v>
      </c>
      <c r="AO48" s="21">
        <f>'[2]20.11.23 ВО'!AO47</f>
        <v>0</v>
      </c>
      <c r="AP48" s="47">
        <f>'[2]20.11.23 ВО'!AP47</f>
        <v>0</v>
      </c>
      <c r="AQ48" s="21">
        <f>'[2]20.11.23 ВО'!AQ47</f>
        <v>0</v>
      </c>
      <c r="AR48" s="47">
        <f>'[2]20.11.23 ВО'!AR47</f>
        <v>0</v>
      </c>
      <c r="AS48" s="21">
        <f>'[2]20.11.23 ВО'!AS47</f>
        <v>0</v>
      </c>
      <c r="AT48" s="47">
        <f>'[2]20.11.23 ВО'!AT47</f>
        <v>0</v>
      </c>
      <c r="AU48" s="21">
        <f>'[2]20.11.23 ВО'!AU47</f>
        <v>0</v>
      </c>
      <c r="AV48" s="47">
        <f>'[2]20.11.23 ВО'!AV47</f>
        <v>0</v>
      </c>
      <c r="AW48" s="21">
        <f>'[2]20.11.23 ВО'!AW47</f>
        <v>0</v>
      </c>
      <c r="AX48" s="45">
        <f t="shared" si="5"/>
        <v>467</v>
      </c>
      <c r="AY48" s="27">
        <f t="shared" si="6"/>
        <v>4491897.41</v>
      </c>
      <c r="AZ48" s="45">
        <f t="shared" si="7"/>
        <v>0</v>
      </c>
      <c r="BA48" s="27">
        <f t="shared" si="8"/>
        <v>0</v>
      </c>
      <c r="BB48" s="45">
        <f t="shared" si="9"/>
        <v>0</v>
      </c>
      <c r="BC48" s="27">
        <f t="shared" si="10"/>
        <v>0</v>
      </c>
      <c r="BD48" s="47">
        <f>'[2]20.11.23 ВО'!BD47</f>
        <v>467</v>
      </c>
      <c r="BE48" s="21">
        <f>'[2]20.11.23 ВО'!BE47</f>
        <v>4491897.41</v>
      </c>
      <c r="BF48" s="47">
        <f>'[2]20.11.23 ВО'!BF47</f>
        <v>0</v>
      </c>
      <c r="BG48" s="21">
        <f>'[2]20.11.23 ВО'!BG47</f>
        <v>0</v>
      </c>
      <c r="BH48" s="47">
        <f>'[2]20.11.23 ВО'!BH47</f>
        <v>0</v>
      </c>
      <c r="BI48" s="21">
        <f>'[2]20.11.23 ВО'!BI47</f>
        <v>0</v>
      </c>
      <c r="BJ48" s="47">
        <f>'[2]20.11.23 ВО'!BJ47</f>
        <v>0</v>
      </c>
      <c r="BK48" s="21">
        <f>'[2]20.11.23 ВО'!BK47</f>
        <v>0</v>
      </c>
      <c r="BL48" s="47">
        <f>'[2]20.11.23 ВО'!BL47</f>
        <v>0</v>
      </c>
      <c r="BM48" s="21">
        <f>'[2]20.11.23 ВО'!BM47</f>
        <v>0</v>
      </c>
      <c r="BN48" s="47">
        <f>'[2]20.11.23 ВО'!BN47</f>
        <v>0</v>
      </c>
      <c r="BO48" s="21">
        <f>'[2]20.11.23 ВО'!BO47</f>
        <v>0</v>
      </c>
      <c r="BP48" s="45">
        <f t="shared" si="11"/>
        <v>0</v>
      </c>
      <c r="BQ48" s="27">
        <f t="shared" si="12"/>
        <v>0</v>
      </c>
      <c r="BR48" s="45">
        <f t="shared" si="13"/>
        <v>0</v>
      </c>
      <c r="BS48" s="21">
        <f t="shared" si="14"/>
        <v>0</v>
      </c>
      <c r="BT48" s="45">
        <f t="shared" si="15"/>
        <v>0</v>
      </c>
      <c r="BU48" s="21">
        <f t="shared" si="16"/>
        <v>0</v>
      </c>
      <c r="BV48" s="47">
        <f>'[2]20.11.23 ВО'!BV47</f>
        <v>0</v>
      </c>
      <c r="BW48" s="21">
        <f>'[2]20.11.23 ВО'!BW47</f>
        <v>0</v>
      </c>
      <c r="BX48" s="47">
        <f>'[2]20.11.23 ВО'!BX47</f>
        <v>0</v>
      </c>
      <c r="BY48" s="21">
        <f>'[2]20.11.23 ВО'!BY47</f>
        <v>0</v>
      </c>
      <c r="BZ48" s="47">
        <f>'[2]20.11.23 ВО'!BZ47</f>
        <v>0</v>
      </c>
      <c r="CA48" s="21">
        <f>'[2]20.11.23 ВО'!CA47</f>
        <v>0</v>
      </c>
      <c r="CB48" s="47">
        <f>'[2]20.11.23 ВО'!CB47</f>
        <v>0</v>
      </c>
      <c r="CC48" s="21">
        <f>'[2]20.11.23 ВО'!CC47</f>
        <v>0</v>
      </c>
      <c r="CD48" s="47">
        <f>'[2]20.11.23 ВО'!CD47</f>
        <v>0</v>
      </c>
      <c r="CE48" s="21">
        <f>'[2]20.11.23 ВО'!CE47</f>
        <v>0</v>
      </c>
    </row>
    <row r="49" spans="1:83" s="19" customFormat="1" ht="30" customHeight="1" x14ac:dyDescent="0.25">
      <c r="A49" s="15">
        <f t="shared" si="19"/>
        <v>38</v>
      </c>
      <c r="B49" s="17" t="s">
        <v>130</v>
      </c>
      <c r="C49" s="15" t="s">
        <v>131</v>
      </c>
      <c r="D49" s="26"/>
      <c r="E49" s="26" t="s">
        <v>111</v>
      </c>
      <c r="F49" s="27">
        <f t="shared" si="17"/>
        <v>6831400.4800000004</v>
      </c>
      <c r="G49" s="47">
        <f>'[2]20.11.23 ВО'!G48</f>
        <v>0</v>
      </c>
      <c r="H49" s="21">
        <f>'[2]20.11.23 ВО'!H48</f>
        <v>0</v>
      </c>
      <c r="I49" s="47">
        <f>'[2]20.11.23 ВО'!I48</f>
        <v>0</v>
      </c>
      <c r="J49" s="21">
        <f>'[2]20.11.23 ВО'!J48</f>
        <v>0</v>
      </c>
      <c r="K49" s="27">
        <f t="shared" si="18"/>
        <v>4270922.7699999996</v>
      </c>
      <c r="L49" s="47">
        <f>'[2]20.11.23 ВО'!L48</f>
        <v>0</v>
      </c>
      <c r="M49" s="21">
        <f>'[2]20.11.23 ВО'!M48</f>
        <v>0</v>
      </c>
      <c r="N49" s="47">
        <f>'[2]20.11.23 ВО'!N48</f>
        <v>0</v>
      </c>
      <c r="O49" s="21">
        <f>'[2]20.11.23 ВО'!O48</f>
        <v>0</v>
      </c>
      <c r="P49" s="47">
        <f>'[2]20.11.23 ВО'!P48</f>
        <v>0</v>
      </c>
      <c r="Q49" s="21">
        <f>'[2]20.11.23 ВО'!Q48</f>
        <v>0</v>
      </c>
      <c r="R49" s="47">
        <f>'[2]20.11.23 ВО'!R48</f>
        <v>0</v>
      </c>
      <c r="S49" s="21">
        <f>'[2]20.11.23 ВО'!S48</f>
        <v>0</v>
      </c>
      <c r="T49" s="47">
        <f>'[2]20.11.23 ВО'!T48</f>
        <v>0</v>
      </c>
      <c r="U49" s="21">
        <f>'[2]20.11.23 ВО'!U48</f>
        <v>0</v>
      </c>
      <c r="V49" s="47">
        <f>'[2]20.11.23 ВО'!V48</f>
        <v>0</v>
      </c>
      <c r="W49" s="21">
        <f>'[2]20.11.23 ВО'!W48</f>
        <v>0</v>
      </c>
      <c r="X49" s="47">
        <f>'[2]20.11.23 ВО'!X48</f>
        <v>0</v>
      </c>
      <c r="Y49" s="21">
        <f>'[2]20.11.23 ВО'!Y48</f>
        <v>0</v>
      </c>
      <c r="Z49" s="47">
        <f>'[2]20.11.23 ВО'!Z48</f>
        <v>0</v>
      </c>
      <c r="AA49" s="21">
        <f>'[2]20.11.23 ВО'!AA48</f>
        <v>0</v>
      </c>
      <c r="AB49" s="47">
        <f>'[2]20.11.23 ВО'!AB48</f>
        <v>0</v>
      </c>
      <c r="AC49" s="21">
        <f>'[2]20.11.23 ВО'!AC48</f>
        <v>0</v>
      </c>
      <c r="AD49" s="47">
        <f>'[2]20.11.23 ВО'!AD48</f>
        <v>1503</v>
      </c>
      <c r="AE49" s="21">
        <f>'[2]20.11.23 ВО'!AE48</f>
        <v>4270922.7699999996</v>
      </c>
      <c r="AF49" s="47">
        <f>'[2]20.11.23 ВО'!AF48</f>
        <v>850</v>
      </c>
      <c r="AG49" s="21">
        <f>'[2]20.11.23 ВО'!AG48</f>
        <v>2199277.66</v>
      </c>
      <c r="AH49" s="47">
        <f>'[2]20.11.23 ВО'!AH48</f>
        <v>653</v>
      </c>
      <c r="AI49" s="21">
        <f>'[2]20.11.23 ВО'!AI48</f>
        <v>2071645.11</v>
      </c>
      <c r="AJ49" s="47">
        <f>'[2]20.11.23 ВО'!AJ48</f>
        <v>0</v>
      </c>
      <c r="AK49" s="21">
        <f>'[2]20.11.23 ВО'!AK48</f>
        <v>0</v>
      </c>
      <c r="AL49" s="47">
        <f>'[2]20.11.23 ВО'!AL48</f>
        <v>0</v>
      </c>
      <c r="AM49" s="21">
        <f>'[2]20.11.23 ВО'!AM48</f>
        <v>0</v>
      </c>
      <c r="AN49" s="47">
        <f>'[2]20.11.23 ВО'!AN48</f>
        <v>0</v>
      </c>
      <c r="AO49" s="21">
        <f>'[2]20.11.23 ВО'!AO48</f>
        <v>0</v>
      </c>
      <c r="AP49" s="47">
        <f>'[2]20.11.23 ВО'!AP48</f>
        <v>0</v>
      </c>
      <c r="AQ49" s="21">
        <f>'[2]20.11.23 ВО'!AQ48</f>
        <v>0</v>
      </c>
      <c r="AR49" s="47">
        <f>'[2]20.11.23 ВО'!AR48</f>
        <v>0</v>
      </c>
      <c r="AS49" s="21">
        <f>'[2]20.11.23 ВО'!AS48</f>
        <v>0</v>
      </c>
      <c r="AT49" s="47">
        <f>'[2]20.11.23 ВО'!AT48</f>
        <v>0</v>
      </c>
      <c r="AU49" s="21">
        <f>'[2]20.11.23 ВО'!AU48</f>
        <v>0</v>
      </c>
      <c r="AV49" s="47">
        <f>'[2]20.11.23 ВО'!AV48</f>
        <v>0</v>
      </c>
      <c r="AW49" s="21">
        <f>'[2]20.11.23 ВО'!AW48</f>
        <v>0</v>
      </c>
      <c r="AX49" s="45">
        <f t="shared" si="5"/>
        <v>88</v>
      </c>
      <c r="AY49" s="27">
        <f t="shared" si="6"/>
        <v>2560477.71</v>
      </c>
      <c r="AZ49" s="45">
        <f t="shared" si="7"/>
        <v>0</v>
      </c>
      <c r="BA49" s="27">
        <f t="shared" si="8"/>
        <v>0</v>
      </c>
      <c r="BB49" s="45">
        <f t="shared" si="9"/>
        <v>0</v>
      </c>
      <c r="BC49" s="27">
        <f t="shared" si="10"/>
        <v>0</v>
      </c>
      <c r="BD49" s="47">
        <f>'[2]20.11.23 ВО'!BD48</f>
        <v>0</v>
      </c>
      <c r="BE49" s="21">
        <f>'[2]20.11.23 ВО'!BE48</f>
        <v>0</v>
      </c>
      <c r="BF49" s="47">
        <f>'[2]20.11.23 ВО'!BF48</f>
        <v>0</v>
      </c>
      <c r="BG49" s="21">
        <f>'[2]20.11.23 ВО'!BG48</f>
        <v>0</v>
      </c>
      <c r="BH49" s="47">
        <f>'[2]20.11.23 ВО'!BH48</f>
        <v>0</v>
      </c>
      <c r="BI49" s="21">
        <f>'[2]20.11.23 ВО'!BI48</f>
        <v>0</v>
      </c>
      <c r="BJ49" s="47">
        <f>'[2]20.11.23 ВО'!BJ48</f>
        <v>88</v>
      </c>
      <c r="BK49" s="21">
        <f>'[2]20.11.23 ВО'!BK48</f>
        <v>2560477.71</v>
      </c>
      <c r="BL49" s="47">
        <f>'[2]20.11.23 ВО'!BL48</f>
        <v>0</v>
      </c>
      <c r="BM49" s="21">
        <f>'[2]20.11.23 ВО'!BM48</f>
        <v>0</v>
      </c>
      <c r="BN49" s="47">
        <f>'[2]20.11.23 ВО'!BN48</f>
        <v>0</v>
      </c>
      <c r="BO49" s="21">
        <f>'[2]20.11.23 ВО'!BO48</f>
        <v>0</v>
      </c>
      <c r="BP49" s="45">
        <f t="shared" si="11"/>
        <v>0</v>
      </c>
      <c r="BQ49" s="27">
        <f t="shared" si="12"/>
        <v>0</v>
      </c>
      <c r="BR49" s="45">
        <f t="shared" si="13"/>
        <v>0</v>
      </c>
      <c r="BS49" s="21">
        <f t="shared" si="14"/>
        <v>0</v>
      </c>
      <c r="BT49" s="45">
        <f t="shared" si="15"/>
        <v>0</v>
      </c>
      <c r="BU49" s="21">
        <f t="shared" si="16"/>
        <v>0</v>
      </c>
      <c r="BV49" s="47">
        <f>'[2]20.11.23 ВО'!BV48</f>
        <v>0</v>
      </c>
      <c r="BW49" s="21">
        <f>'[2]20.11.23 ВО'!BW48</f>
        <v>0</v>
      </c>
      <c r="BX49" s="47">
        <f>'[2]20.11.23 ВО'!BX48</f>
        <v>0</v>
      </c>
      <c r="BY49" s="21">
        <f>'[2]20.11.23 ВО'!BY48</f>
        <v>0</v>
      </c>
      <c r="BZ49" s="47">
        <f>'[2]20.11.23 ВО'!BZ48</f>
        <v>0</v>
      </c>
      <c r="CA49" s="21">
        <f>'[2]20.11.23 ВО'!CA48</f>
        <v>0</v>
      </c>
      <c r="CB49" s="47">
        <f>'[2]20.11.23 ВО'!CB48</f>
        <v>0</v>
      </c>
      <c r="CC49" s="21">
        <f>'[2]20.11.23 ВО'!CC48</f>
        <v>0</v>
      </c>
      <c r="CD49" s="47">
        <f>'[2]20.11.23 ВО'!CD48</f>
        <v>0</v>
      </c>
      <c r="CE49" s="21">
        <f>'[2]20.11.23 ВО'!CE48</f>
        <v>0</v>
      </c>
    </row>
    <row r="50" spans="1:83" s="19" customFormat="1" ht="30" customHeight="1" x14ac:dyDescent="0.25">
      <c r="A50" s="15">
        <f t="shared" si="19"/>
        <v>39</v>
      </c>
      <c r="B50" s="17" t="s">
        <v>132</v>
      </c>
      <c r="C50" s="15" t="s">
        <v>133</v>
      </c>
      <c r="D50" s="26"/>
      <c r="E50" s="26" t="s">
        <v>111</v>
      </c>
      <c r="F50" s="27">
        <f t="shared" si="17"/>
        <v>15027265.4</v>
      </c>
      <c r="G50" s="47">
        <f>'[2]20.11.23 ВО'!G49</f>
        <v>0</v>
      </c>
      <c r="H50" s="21">
        <f>'[2]20.11.23 ВО'!H49</f>
        <v>0</v>
      </c>
      <c r="I50" s="47">
        <f>'[2]20.11.23 ВО'!I49</f>
        <v>0</v>
      </c>
      <c r="J50" s="21">
        <f>'[2]20.11.23 ВО'!J49</f>
        <v>0</v>
      </c>
      <c r="K50" s="27">
        <f t="shared" si="18"/>
        <v>517697.14</v>
      </c>
      <c r="L50" s="47">
        <f>'[2]20.11.23 ВО'!L49</f>
        <v>0</v>
      </c>
      <c r="M50" s="21">
        <f>'[2]20.11.23 ВО'!M49</f>
        <v>0</v>
      </c>
      <c r="N50" s="47">
        <f>'[2]20.11.23 ВО'!N49</f>
        <v>0</v>
      </c>
      <c r="O50" s="21">
        <f>'[2]20.11.23 ВО'!O49</f>
        <v>0</v>
      </c>
      <c r="P50" s="47">
        <f>'[2]20.11.23 ВО'!P49</f>
        <v>0</v>
      </c>
      <c r="Q50" s="21">
        <f>'[2]20.11.23 ВО'!Q49</f>
        <v>0</v>
      </c>
      <c r="R50" s="47">
        <f>'[2]20.11.23 ВО'!R49</f>
        <v>0</v>
      </c>
      <c r="S50" s="21">
        <f>'[2]20.11.23 ВО'!S49</f>
        <v>0</v>
      </c>
      <c r="T50" s="47">
        <f>'[2]20.11.23 ВО'!T49</f>
        <v>0</v>
      </c>
      <c r="U50" s="21">
        <f>'[2]20.11.23 ВО'!U49</f>
        <v>0</v>
      </c>
      <c r="V50" s="47">
        <f>'[2]20.11.23 ВО'!V49</f>
        <v>0</v>
      </c>
      <c r="W50" s="21">
        <f>'[2]20.11.23 ВО'!W49</f>
        <v>0</v>
      </c>
      <c r="X50" s="47">
        <f>'[2]20.11.23 ВО'!X49</f>
        <v>0</v>
      </c>
      <c r="Y50" s="21">
        <f>'[2]20.11.23 ВО'!Y49</f>
        <v>0</v>
      </c>
      <c r="Z50" s="47">
        <f>'[2]20.11.23 ВО'!Z49</f>
        <v>0</v>
      </c>
      <c r="AA50" s="21">
        <f>'[2]20.11.23 ВО'!AA49</f>
        <v>0</v>
      </c>
      <c r="AB50" s="47">
        <f>'[2]20.11.23 ВО'!AB49</f>
        <v>0</v>
      </c>
      <c r="AC50" s="21">
        <f>'[2]20.11.23 ВО'!AC49</f>
        <v>0</v>
      </c>
      <c r="AD50" s="47">
        <f>'[2]20.11.23 ВО'!AD49</f>
        <v>200</v>
      </c>
      <c r="AE50" s="21">
        <f>'[2]20.11.23 ВО'!AE49</f>
        <v>517697.14</v>
      </c>
      <c r="AF50" s="47">
        <f>'[2]20.11.23 ВО'!AF49</f>
        <v>200</v>
      </c>
      <c r="AG50" s="21">
        <f>'[2]20.11.23 ВО'!AG49</f>
        <v>517697.14</v>
      </c>
      <c r="AH50" s="47">
        <f>'[2]20.11.23 ВО'!AH49</f>
        <v>0</v>
      </c>
      <c r="AI50" s="21">
        <f>'[2]20.11.23 ВО'!AI49</f>
        <v>0</v>
      </c>
      <c r="AJ50" s="47">
        <f>'[2]20.11.23 ВО'!AJ49</f>
        <v>0</v>
      </c>
      <c r="AK50" s="21">
        <f>'[2]20.11.23 ВО'!AK49</f>
        <v>0</v>
      </c>
      <c r="AL50" s="47">
        <f>'[2]20.11.23 ВО'!AL49</f>
        <v>0</v>
      </c>
      <c r="AM50" s="21">
        <f>'[2]20.11.23 ВО'!AM49</f>
        <v>0</v>
      </c>
      <c r="AN50" s="47">
        <f>'[2]20.11.23 ВО'!AN49</f>
        <v>0</v>
      </c>
      <c r="AO50" s="21">
        <f>'[2]20.11.23 ВО'!AO49</f>
        <v>0</v>
      </c>
      <c r="AP50" s="47">
        <f>'[2]20.11.23 ВО'!AP49</f>
        <v>0</v>
      </c>
      <c r="AQ50" s="21">
        <f>'[2]20.11.23 ВО'!AQ49</f>
        <v>0</v>
      </c>
      <c r="AR50" s="47">
        <f>'[2]20.11.23 ВО'!AR49</f>
        <v>0</v>
      </c>
      <c r="AS50" s="21">
        <f>'[2]20.11.23 ВО'!AS49</f>
        <v>0</v>
      </c>
      <c r="AT50" s="47">
        <f>'[2]20.11.23 ВО'!AT49</f>
        <v>0</v>
      </c>
      <c r="AU50" s="21">
        <f>'[2]20.11.23 ВО'!AU49</f>
        <v>0</v>
      </c>
      <c r="AV50" s="47">
        <f>'[2]20.11.23 ВО'!AV49</f>
        <v>0</v>
      </c>
      <c r="AW50" s="21">
        <f>'[2]20.11.23 ВО'!AW49</f>
        <v>0</v>
      </c>
      <c r="AX50" s="45">
        <f t="shared" si="5"/>
        <v>0</v>
      </c>
      <c r="AY50" s="27">
        <f t="shared" si="6"/>
        <v>0</v>
      </c>
      <c r="AZ50" s="45">
        <f t="shared" si="7"/>
        <v>0</v>
      </c>
      <c r="BA50" s="27">
        <f t="shared" si="8"/>
        <v>0</v>
      </c>
      <c r="BB50" s="45">
        <f t="shared" si="9"/>
        <v>0</v>
      </c>
      <c r="BC50" s="27">
        <f t="shared" si="10"/>
        <v>0</v>
      </c>
      <c r="BD50" s="47">
        <f>'[2]20.11.23 ВО'!BD49</f>
        <v>0</v>
      </c>
      <c r="BE50" s="21">
        <f>'[2]20.11.23 ВО'!BE49</f>
        <v>0</v>
      </c>
      <c r="BF50" s="47">
        <f>'[2]20.11.23 ВО'!BF49</f>
        <v>0</v>
      </c>
      <c r="BG50" s="21">
        <f>'[2]20.11.23 ВО'!BG49</f>
        <v>0</v>
      </c>
      <c r="BH50" s="47">
        <f>'[2]20.11.23 ВО'!BH49</f>
        <v>0</v>
      </c>
      <c r="BI50" s="21">
        <f>'[2]20.11.23 ВО'!BI49</f>
        <v>0</v>
      </c>
      <c r="BJ50" s="47">
        <f>'[2]20.11.23 ВО'!BJ49</f>
        <v>0</v>
      </c>
      <c r="BK50" s="21">
        <f>'[2]20.11.23 ВО'!BK49</f>
        <v>0</v>
      </c>
      <c r="BL50" s="47">
        <f>'[2]20.11.23 ВО'!BL49</f>
        <v>0</v>
      </c>
      <c r="BM50" s="21">
        <f>'[2]20.11.23 ВО'!BM49</f>
        <v>0</v>
      </c>
      <c r="BN50" s="47">
        <f>'[2]20.11.23 ВО'!BN49</f>
        <v>0</v>
      </c>
      <c r="BO50" s="21">
        <f>'[2]20.11.23 ВО'!BO49</f>
        <v>0</v>
      </c>
      <c r="BP50" s="45">
        <f t="shared" si="11"/>
        <v>137</v>
      </c>
      <c r="BQ50" s="27">
        <f t="shared" si="12"/>
        <v>14509568.26</v>
      </c>
      <c r="BR50" s="45">
        <f t="shared" si="13"/>
        <v>0</v>
      </c>
      <c r="BS50" s="21">
        <f t="shared" si="14"/>
        <v>0</v>
      </c>
      <c r="BT50" s="45">
        <f t="shared" si="15"/>
        <v>0</v>
      </c>
      <c r="BU50" s="21">
        <f t="shared" si="16"/>
        <v>0</v>
      </c>
      <c r="BV50" s="47">
        <f>'[2]20.11.23 ВО'!BV49</f>
        <v>48</v>
      </c>
      <c r="BW50" s="21">
        <f>'[2]20.11.23 ВО'!BW49</f>
        <v>2599924.2599999998</v>
      </c>
      <c r="BX50" s="47">
        <f>'[2]20.11.23 ВО'!BX49</f>
        <v>0</v>
      </c>
      <c r="BY50" s="21">
        <f>'[2]20.11.23 ВО'!BY49</f>
        <v>0</v>
      </c>
      <c r="BZ50" s="47">
        <f>'[2]20.11.23 ВО'!BZ49</f>
        <v>0</v>
      </c>
      <c r="CA50" s="21">
        <f>'[2]20.11.23 ВО'!CA49</f>
        <v>0</v>
      </c>
      <c r="CB50" s="47">
        <f>'[2]20.11.23 ВО'!CB49</f>
        <v>89</v>
      </c>
      <c r="CC50" s="21">
        <f>'[2]20.11.23 ВО'!CC49</f>
        <v>11909644</v>
      </c>
      <c r="CD50" s="47">
        <f>'[2]20.11.23 ВО'!CD49</f>
        <v>0</v>
      </c>
      <c r="CE50" s="21">
        <f>'[2]20.11.23 ВО'!CE49</f>
        <v>0</v>
      </c>
    </row>
    <row r="51" spans="1:83" s="19" customFormat="1" ht="30" customHeight="1" x14ac:dyDescent="0.25">
      <c r="A51" s="15">
        <f>1+A50</f>
        <v>40</v>
      </c>
      <c r="B51" s="17" t="s">
        <v>134</v>
      </c>
      <c r="C51" s="15" t="s">
        <v>135</v>
      </c>
      <c r="D51" s="26"/>
      <c r="E51" s="26" t="s">
        <v>111</v>
      </c>
      <c r="F51" s="27">
        <f t="shared" si="17"/>
        <v>85045400</v>
      </c>
      <c r="G51" s="47">
        <f>'[2]20.11.23 ВО'!G50</f>
        <v>0</v>
      </c>
      <c r="H51" s="21">
        <f>'[2]20.11.23 ВО'!H50</f>
        <v>0</v>
      </c>
      <c r="I51" s="47">
        <f>'[2]20.11.23 ВО'!I50</f>
        <v>0</v>
      </c>
      <c r="J51" s="21">
        <f>'[2]20.11.23 ВО'!J50</f>
        <v>0</v>
      </c>
      <c r="K51" s="27">
        <f t="shared" si="18"/>
        <v>85045400</v>
      </c>
      <c r="L51" s="47">
        <f>'[2]20.11.23 ВО'!L50</f>
        <v>0</v>
      </c>
      <c r="M51" s="21">
        <f>'[2]20.11.23 ВО'!M50</f>
        <v>0</v>
      </c>
      <c r="N51" s="47">
        <f>'[2]20.11.23 ВО'!N50</f>
        <v>0</v>
      </c>
      <c r="O51" s="21">
        <f>'[2]20.11.23 ВО'!O50</f>
        <v>0</v>
      </c>
      <c r="P51" s="47">
        <f>'[2]20.11.23 ВО'!P50</f>
        <v>0</v>
      </c>
      <c r="Q51" s="21">
        <f>'[2]20.11.23 ВО'!Q50</f>
        <v>0</v>
      </c>
      <c r="R51" s="47">
        <f>'[2]20.11.23 ВО'!R50</f>
        <v>0</v>
      </c>
      <c r="S51" s="21">
        <f>'[2]20.11.23 ВО'!S50</f>
        <v>0</v>
      </c>
      <c r="T51" s="47">
        <f>'[2]20.11.23 ВО'!T50</f>
        <v>0</v>
      </c>
      <c r="U51" s="21">
        <f>'[2]20.11.23 ВО'!U50</f>
        <v>0</v>
      </c>
      <c r="V51" s="47">
        <f>'[2]20.11.23 ВО'!V50</f>
        <v>0</v>
      </c>
      <c r="W51" s="21">
        <f>'[2]20.11.23 ВО'!W50</f>
        <v>0</v>
      </c>
      <c r="X51" s="47">
        <f>'[2]20.11.23 ВО'!X50</f>
        <v>0</v>
      </c>
      <c r="Y51" s="21">
        <f>'[2]20.11.23 ВО'!Y50</f>
        <v>0</v>
      </c>
      <c r="Z51" s="47">
        <f>'[2]20.11.23 ВО'!Z50</f>
        <v>0</v>
      </c>
      <c r="AA51" s="21">
        <f>'[2]20.11.23 ВО'!AA50</f>
        <v>0</v>
      </c>
      <c r="AB51" s="47">
        <f>'[2]20.11.23 ВО'!AB50</f>
        <v>0</v>
      </c>
      <c r="AC51" s="21">
        <f>'[2]20.11.23 ВО'!AC50</f>
        <v>0</v>
      </c>
      <c r="AD51" s="47">
        <f>'[2]20.11.23 ВО'!AD50</f>
        <v>2500</v>
      </c>
      <c r="AE51" s="21">
        <f>'[2]20.11.23 ВО'!AE50</f>
        <v>85045400</v>
      </c>
      <c r="AF51" s="47">
        <f>'[2]20.11.23 ВО'!AF50</f>
        <v>0</v>
      </c>
      <c r="AG51" s="21">
        <f>'[2]20.11.23 ВО'!AG50</f>
        <v>0</v>
      </c>
      <c r="AH51" s="47">
        <f>'[2]20.11.23 ВО'!AH50</f>
        <v>0</v>
      </c>
      <c r="AI51" s="21">
        <f>'[2]20.11.23 ВО'!AI50</f>
        <v>0</v>
      </c>
      <c r="AJ51" s="47">
        <f>'[2]20.11.23 ВО'!AJ50</f>
        <v>0</v>
      </c>
      <c r="AK51" s="21">
        <f>'[2]20.11.23 ВО'!AK50</f>
        <v>0</v>
      </c>
      <c r="AL51" s="47">
        <f>'[2]20.11.23 ВО'!AL50</f>
        <v>0</v>
      </c>
      <c r="AM51" s="21">
        <f>'[2]20.11.23 ВО'!AM50</f>
        <v>0</v>
      </c>
      <c r="AN51" s="47">
        <f>'[2]20.11.23 ВО'!AN50</f>
        <v>0</v>
      </c>
      <c r="AO51" s="21">
        <f>'[2]20.11.23 ВО'!AO50</f>
        <v>0</v>
      </c>
      <c r="AP51" s="47">
        <f>'[2]20.11.23 ВО'!AP50</f>
        <v>0</v>
      </c>
      <c r="AQ51" s="21">
        <f>'[2]20.11.23 ВО'!AQ50</f>
        <v>0</v>
      </c>
      <c r="AR51" s="47">
        <f>'[2]20.11.23 ВО'!AR50</f>
        <v>0</v>
      </c>
      <c r="AS51" s="21">
        <f>'[2]20.11.23 ВО'!AS50</f>
        <v>0</v>
      </c>
      <c r="AT51" s="47">
        <f>'[2]20.11.23 ВО'!AT50</f>
        <v>2500</v>
      </c>
      <c r="AU51" s="21">
        <f>'[2]20.11.23 ВО'!AU50</f>
        <v>85045400</v>
      </c>
      <c r="AV51" s="47">
        <f>'[2]20.11.23 ВО'!AV50</f>
        <v>0</v>
      </c>
      <c r="AW51" s="21">
        <f>'[2]20.11.23 ВО'!AW50</f>
        <v>0</v>
      </c>
      <c r="AX51" s="45">
        <f t="shared" si="5"/>
        <v>0</v>
      </c>
      <c r="AY51" s="27">
        <f t="shared" si="6"/>
        <v>0</v>
      </c>
      <c r="AZ51" s="45">
        <f t="shared" si="7"/>
        <v>0</v>
      </c>
      <c r="BA51" s="27">
        <f t="shared" si="8"/>
        <v>0</v>
      </c>
      <c r="BB51" s="45">
        <f t="shared" si="9"/>
        <v>0</v>
      </c>
      <c r="BC51" s="27">
        <f t="shared" si="10"/>
        <v>0</v>
      </c>
      <c r="BD51" s="47">
        <f>'[2]20.11.23 ВО'!BD50</f>
        <v>0</v>
      </c>
      <c r="BE51" s="21">
        <f>'[2]20.11.23 ВО'!BE50</f>
        <v>0</v>
      </c>
      <c r="BF51" s="47">
        <f>'[2]20.11.23 ВО'!BF50</f>
        <v>0</v>
      </c>
      <c r="BG51" s="21">
        <f>'[2]20.11.23 ВО'!BG50</f>
        <v>0</v>
      </c>
      <c r="BH51" s="47">
        <f>'[2]20.11.23 ВО'!BH50</f>
        <v>0</v>
      </c>
      <c r="BI51" s="21">
        <f>'[2]20.11.23 ВО'!BI50</f>
        <v>0</v>
      </c>
      <c r="BJ51" s="47">
        <f>'[2]20.11.23 ВО'!BJ50</f>
        <v>0</v>
      </c>
      <c r="BK51" s="21">
        <f>'[2]20.11.23 ВО'!BK50</f>
        <v>0</v>
      </c>
      <c r="BL51" s="47">
        <f>'[2]20.11.23 ВО'!BL50</f>
        <v>0</v>
      </c>
      <c r="BM51" s="21">
        <f>'[2]20.11.23 ВО'!BM50</f>
        <v>0</v>
      </c>
      <c r="BN51" s="47">
        <f>'[2]20.11.23 ВО'!BN50</f>
        <v>0</v>
      </c>
      <c r="BO51" s="21">
        <f>'[2]20.11.23 ВО'!BO50</f>
        <v>0</v>
      </c>
      <c r="BP51" s="45">
        <f t="shared" si="11"/>
        <v>0</v>
      </c>
      <c r="BQ51" s="27">
        <f t="shared" si="12"/>
        <v>0</v>
      </c>
      <c r="BR51" s="45">
        <f t="shared" si="13"/>
        <v>0</v>
      </c>
      <c r="BS51" s="21">
        <f t="shared" si="14"/>
        <v>0</v>
      </c>
      <c r="BT51" s="45">
        <f t="shared" si="15"/>
        <v>0</v>
      </c>
      <c r="BU51" s="21">
        <f t="shared" si="16"/>
        <v>0</v>
      </c>
      <c r="BV51" s="47">
        <f>'[2]20.11.23 ВО'!BV50</f>
        <v>0</v>
      </c>
      <c r="BW51" s="21">
        <f>'[2]20.11.23 ВО'!BW50</f>
        <v>0</v>
      </c>
      <c r="BX51" s="47">
        <f>'[2]20.11.23 ВО'!BX50</f>
        <v>0</v>
      </c>
      <c r="BY51" s="21">
        <f>'[2]20.11.23 ВО'!BY50</f>
        <v>0</v>
      </c>
      <c r="BZ51" s="47">
        <f>'[2]20.11.23 ВО'!BZ50</f>
        <v>0</v>
      </c>
      <c r="CA51" s="21">
        <f>'[2]20.11.23 ВО'!CA50</f>
        <v>0</v>
      </c>
      <c r="CB51" s="47">
        <f>'[2]20.11.23 ВО'!CB50</f>
        <v>0</v>
      </c>
      <c r="CC51" s="21">
        <f>'[2]20.11.23 ВО'!CC50</f>
        <v>0</v>
      </c>
      <c r="CD51" s="47">
        <f>'[2]20.11.23 ВО'!CD50</f>
        <v>0</v>
      </c>
      <c r="CE51" s="21">
        <f>'[2]20.11.23 ВО'!CE50</f>
        <v>0</v>
      </c>
    </row>
    <row r="52" spans="1:83" s="19" customFormat="1" ht="30" customHeight="1" x14ac:dyDescent="0.25">
      <c r="A52" s="15">
        <f t="shared" si="19"/>
        <v>41</v>
      </c>
      <c r="B52" s="17" t="s">
        <v>136</v>
      </c>
      <c r="C52" s="15" t="s">
        <v>137</v>
      </c>
      <c r="D52" s="26"/>
      <c r="E52" s="26" t="s">
        <v>111</v>
      </c>
      <c r="F52" s="27">
        <f t="shared" si="17"/>
        <v>468626.25</v>
      </c>
      <c r="G52" s="47">
        <f>'[2]20.11.23 ВО'!G51</f>
        <v>0</v>
      </c>
      <c r="H52" s="21">
        <f>'[2]20.11.23 ВО'!H51</f>
        <v>0</v>
      </c>
      <c r="I52" s="47">
        <f>'[2]20.11.23 ВО'!I51</f>
        <v>0</v>
      </c>
      <c r="J52" s="21">
        <f>'[2]20.11.23 ВО'!J51</f>
        <v>0</v>
      </c>
      <c r="K52" s="27">
        <f t="shared" si="18"/>
        <v>468626.25</v>
      </c>
      <c r="L52" s="47">
        <f>'[2]20.11.23 ВО'!L51</f>
        <v>300</v>
      </c>
      <c r="M52" s="21">
        <f>'[2]20.11.23 ВО'!M51</f>
        <v>46165.26</v>
      </c>
      <c r="N52" s="47">
        <f>'[2]20.11.23 ВО'!N51</f>
        <v>0</v>
      </c>
      <c r="O52" s="21">
        <f>'[2]20.11.23 ВО'!O51</f>
        <v>0</v>
      </c>
      <c r="P52" s="47">
        <f>'[2]20.11.23 ВО'!P51</f>
        <v>0</v>
      </c>
      <c r="Q52" s="21">
        <f>'[2]20.11.23 ВО'!Q51</f>
        <v>0</v>
      </c>
      <c r="R52" s="47">
        <f>'[2]20.11.23 ВО'!R51</f>
        <v>0</v>
      </c>
      <c r="S52" s="21">
        <f>'[2]20.11.23 ВО'!S51</f>
        <v>0</v>
      </c>
      <c r="T52" s="47">
        <f>'[2]20.11.23 ВО'!T51</f>
        <v>300</v>
      </c>
      <c r="U52" s="21">
        <f>'[2]20.11.23 ВО'!U51</f>
        <v>46165.26</v>
      </c>
      <c r="V52" s="47">
        <f>'[2]20.11.23 ВО'!V51</f>
        <v>0</v>
      </c>
      <c r="W52" s="21">
        <f>'[2]20.11.23 ВО'!W51</f>
        <v>0</v>
      </c>
      <c r="X52" s="47">
        <f>'[2]20.11.23 ВО'!X51</f>
        <v>0</v>
      </c>
      <c r="Y52" s="21">
        <f>'[2]20.11.23 ВО'!Y51</f>
        <v>0</v>
      </c>
      <c r="Z52" s="47">
        <f>'[2]20.11.23 ВО'!Z51</f>
        <v>395</v>
      </c>
      <c r="AA52" s="21">
        <f>'[2]20.11.23 ВО'!AA51</f>
        <v>422460.99</v>
      </c>
      <c r="AB52" s="47">
        <f>'[2]20.11.23 ВО'!AB51</f>
        <v>0</v>
      </c>
      <c r="AC52" s="21">
        <f>'[2]20.11.23 ВО'!AC51</f>
        <v>0</v>
      </c>
      <c r="AD52" s="47">
        <f>'[2]20.11.23 ВО'!AD51</f>
        <v>0</v>
      </c>
      <c r="AE52" s="21">
        <f>'[2]20.11.23 ВО'!AE51</f>
        <v>0</v>
      </c>
      <c r="AF52" s="47">
        <f>'[2]20.11.23 ВО'!AF51</f>
        <v>0</v>
      </c>
      <c r="AG52" s="21">
        <f>'[2]20.11.23 ВО'!AG51</f>
        <v>0</v>
      </c>
      <c r="AH52" s="47">
        <f>'[2]20.11.23 ВО'!AH51</f>
        <v>0</v>
      </c>
      <c r="AI52" s="21">
        <f>'[2]20.11.23 ВО'!AI51</f>
        <v>0</v>
      </c>
      <c r="AJ52" s="47">
        <f>'[2]20.11.23 ВО'!AJ51</f>
        <v>0</v>
      </c>
      <c r="AK52" s="21">
        <f>'[2]20.11.23 ВО'!AK51</f>
        <v>0</v>
      </c>
      <c r="AL52" s="47">
        <f>'[2]20.11.23 ВО'!AL51</f>
        <v>0</v>
      </c>
      <c r="AM52" s="21">
        <f>'[2]20.11.23 ВО'!AM51</f>
        <v>0</v>
      </c>
      <c r="AN52" s="47">
        <f>'[2]20.11.23 ВО'!AN51</f>
        <v>0</v>
      </c>
      <c r="AO52" s="21">
        <f>'[2]20.11.23 ВО'!AO51</f>
        <v>0</v>
      </c>
      <c r="AP52" s="47">
        <f>'[2]20.11.23 ВО'!AP51</f>
        <v>0</v>
      </c>
      <c r="AQ52" s="21">
        <f>'[2]20.11.23 ВО'!AQ51</f>
        <v>0</v>
      </c>
      <c r="AR52" s="47">
        <f>'[2]20.11.23 ВО'!AR51</f>
        <v>0</v>
      </c>
      <c r="AS52" s="21">
        <f>'[2]20.11.23 ВО'!AS51</f>
        <v>0</v>
      </c>
      <c r="AT52" s="47">
        <f>'[2]20.11.23 ВО'!AT51</f>
        <v>0</v>
      </c>
      <c r="AU52" s="21">
        <f>'[2]20.11.23 ВО'!AU51</f>
        <v>0</v>
      </c>
      <c r="AV52" s="47">
        <f>'[2]20.11.23 ВО'!AV51</f>
        <v>0</v>
      </c>
      <c r="AW52" s="21">
        <f>'[2]20.11.23 ВО'!AW51</f>
        <v>0</v>
      </c>
      <c r="AX52" s="45">
        <f t="shared" si="5"/>
        <v>0</v>
      </c>
      <c r="AY52" s="27">
        <f t="shared" si="6"/>
        <v>0</v>
      </c>
      <c r="AZ52" s="45">
        <f t="shared" si="7"/>
        <v>0</v>
      </c>
      <c r="BA52" s="27">
        <f t="shared" si="8"/>
        <v>0</v>
      </c>
      <c r="BB52" s="45">
        <f t="shared" si="9"/>
        <v>0</v>
      </c>
      <c r="BC52" s="27">
        <f t="shared" si="10"/>
        <v>0</v>
      </c>
      <c r="BD52" s="47">
        <f>'[2]20.11.23 ВО'!BD51</f>
        <v>0</v>
      </c>
      <c r="BE52" s="21">
        <f>'[2]20.11.23 ВО'!BE51</f>
        <v>0</v>
      </c>
      <c r="BF52" s="47">
        <f>'[2]20.11.23 ВО'!BF51</f>
        <v>0</v>
      </c>
      <c r="BG52" s="21">
        <f>'[2]20.11.23 ВО'!BG51</f>
        <v>0</v>
      </c>
      <c r="BH52" s="47">
        <f>'[2]20.11.23 ВО'!BH51</f>
        <v>0</v>
      </c>
      <c r="BI52" s="21">
        <f>'[2]20.11.23 ВО'!BI51</f>
        <v>0</v>
      </c>
      <c r="BJ52" s="47">
        <f>'[2]20.11.23 ВО'!BJ51</f>
        <v>0</v>
      </c>
      <c r="BK52" s="21">
        <f>'[2]20.11.23 ВО'!BK51</f>
        <v>0</v>
      </c>
      <c r="BL52" s="47">
        <f>'[2]20.11.23 ВО'!BL51</f>
        <v>0</v>
      </c>
      <c r="BM52" s="21">
        <f>'[2]20.11.23 ВО'!BM51</f>
        <v>0</v>
      </c>
      <c r="BN52" s="47">
        <f>'[2]20.11.23 ВО'!BN51</f>
        <v>0</v>
      </c>
      <c r="BO52" s="21">
        <f>'[2]20.11.23 ВО'!BO51</f>
        <v>0</v>
      </c>
      <c r="BP52" s="45">
        <f t="shared" si="11"/>
        <v>0</v>
      </c>
      <c r="BQ52" s="27">
        <f t="shared" si="12"/>
        <v>0</v>
      </c>
      <c r="BR52" s="45">
        <f t="shared" si="13"/>
        <v>0</v>
      </c>
      <c r="BS52" s="21">
        <f t="shared" si="14"/>
        <v>0</v>
      </c>
      <c r="BT52" s="45">
        <f t="shared" si="15"/>
        <v>0</v>
      </c>
      <c r="BU52" s="21">
        <f t="shared" si="16"/>
        <v>0</v>
      </c>
      <c r="BV52" s="47">
        <f>'[2]20.11.23 ВО'!BV51</f>
        <v>0</v>
      </c>
      <c r="BW52" s="21">
        <f>'[2]20.11.23 ВО'!BW51</f>
        <v>0</v>
      </c>
      <c r="BX52" s="47">
        <f>'[2]20.11.23 ВО'!BX51</f>
        <v>0</v>
      </c>
      <c r="BY52" s="21">
        <f>'[2]20.11.23 ВО'!BY51</f>
        <v>0</v>
      </c>
      <c r="BZ52" s="47">
        <f>'[2]20.11.23 ВО'!BZ51</f>
        <v>0</v>
      </c>
      <c r="CA52" s="21">
        <f>'[2]20.11.23 ВО'!CA51</f>
        <v>0</v>
      </c>
      <c r="CB52" s="47">
        <f>'[2]20.11.23 ВО'!CB51</f>
        <v>0</v>
      </c>
      <c r="CC52" s="21">
        <f>'[2]20.11.23 ВО'!CC51</f>
        <v>0</v>
      </c>
      <c r="CD52" s="47">
        <f>'[2]20.11.23 ВО'!CD51</f>
        <v>0</v>
      </c>
      <c r="CE52" s="21">
        <f>'[2]20.11.23 ВО'!CE51</f>
        <v>0</v>
      </c>
    </row>
    <row r="53" spans="1:83" s="19" customFormat="1" ht="30" customHeight="1" x14ac:dyDescent="0.25">
      <c r="A53" s="15">
        <f t="shared" si="19"/>
        <v>42</v>
      </c>
      <c r="B53" s="17" t="s">
        <v>138</v>
      </c>
      <c r="C53" s="15" t="s">
        <v>139</v>
      </c>
      <c r="D53" s="26"/>
      <c r="E53" s="26" t="s">
        <v>111</v>
      </c>
      <c r="F53" s="27">
        <f t="shared" si="17"/>
        <v>0</v>
      </c>
      <c r="G53" s="47">
        <f>'[2]20.11.23 ВО'!G52</f>
        <v>0</v>
      </c>
      <c r="H53" s="21">
        <f>'[2]20.11.23 ВО'!H52</f>
        <v>0</v>
      </c>
      <c r="I53" s="47">
        <f>'[2]20.11.23 ВО'!I52</f>
        <v>0</v>
      </c>
      <c r="J53" s="21">
        <f>'[2]20.11.23 ВО'!J52</f>
        <v>0</v>
      </c>
      <c r="K53" s="27">
        <f t="shared" si="18"/>
        <v>0</v>
      </c>
      <c r="L53" s="47">
        <f>'[2]20.11.23 ВО'!L52</f>
        <v>0</v>
      </c>
      <c r="M53" s="21">
        <f>'[2]20.11.23 ВО'!M52</f>
        <v>0</v>
      </c>
      <c r="N53" s="47">
        <f>'[2]20.11.23 ВО'!N52</f>
        <v>0</v>
      </c>
      <c r="O53" s="21">
        <f>'[2]20.11.23 ВО'!O52</f>
        <v>0</v>
      </c>
      <c r="P53" s="47">
        <f>'[2]20.11.23 ВО'!P52</f>
        <v>0</v>
      </c>
      <c r="Q53" s="21">
        <f>'[2]20.11.23 ВО'!Q52</f>
        <v>0</v>
      </c>
      <c r="R53" s="47">
        <f>'[2]20.11.23 ВО'!R52</f>
        <v>0</v>
      </c>
      <c r="S53" s="21">
        <f>'[2]20.11.23 ВО'!S52</f>
        <v>0</v>
      </c>
      <c r="T53" s="47">
        <f>'[2]20.11.23 ВО'!T52</f>
        <v>0</v>
      </c>
      <c r="U53" s="21">
        <f>'[2]20.11.23 ВО'!U52</f>
        <v>0</v>
      </c>
      <c r="V53" s="47">
        <f>'[2]20.11.23 ВО'!V52</f>
        <v>0</v>
      </c>
      <c r="W53" s="21">
        <f>'[2]20.11.23 ВО'!W52</f>
        <v>0</v>
      </c>
      <c r="X53" s="47">
        <f>'[2]20.11.23 ВО'!X52</f>
        <v>0</v>
      </c>
      <c r="Y53" s="21">
        <f>'[2]20.11.23 ВО'!Y52</f>
        <v>0</v>
      </c>
      <c r="Z53" s="47">
        <f>'[2]20.11.23 ВО'!Z52</f>
        <v>0</v>
      </c>
      <c r="AA53" s="21">
        <f>'[2]20.11.23 ВО'!AA52</f>
        <v>0</v>
      </c>
      <c r="AB53" s="47">
        <f>'[2]20.11.23 ВО'!AB52</f>
        <v>0</v>
      </c>
      <c r="AC53" s="21">
        <f>'[2]20.11.23 ВО'!AC52</f>
        <v>0</v>
      </c>
      <c r="AD53" s="47">
        <f>'[2]20.11.23 ВО'!AD52</f>
        <v>0</v>
      </c>
      <c r="AE53" s="21">
        <f>'[2]20.11.23 ВО'!AE52</f>
        <v>0</v>
      </c>
      <c r="AF53" s="47">
        <f>'[2]20.11.23 ВО'!AF52</f>
        <v>0</v>
      </c>
      <c r="AG53" s="21">
        <f>'[2]20.11.23 ВО'!AG52</f>
        <v>0</v>
      </c>
      <c r="AH53" s="47">
        <f>'[2]20.11.23 ВО'!AH52</f>
        <v>0</v>
      </c>
      <c r="AI53" s="21">
        <f>'[2]20.11.23 ВО'!AI52</f>
        <v>0</v>
      </c>
      <c r="AJ53" s="47">
        <f>'[2]20.11.23 ВО'!AJ52</f>
        <v>0</v>
      </c>
      <c r="AK53" s="21">
        <f>'[2]20.11.23 ВО'!AK52</f>
        <v>0</v>
      </c>
      <c r="AL53" s="47">
        <f>'[2]20.11.23 ВО'!AL52</f>
        <v>0</v>
      </c>
      <c r="AM53" s="21">
        <f>'[2]20.11.23 ВО'!AM52</f>
        <v>0</v>
      </c>
      <c r="AN53" s="47">
        <f>'[2]20.11.23 ВО'!AN52</f>
        <v>0</v>
      </c>
      <c r="AO53" s="21">
        <f>'[2]20.11.23 ВО'!AO52</f>
        <v>0</v>
      </c>
      <c r="AP53" s="47">
        <f>'[2]20.11.23 ВО'!AP52</f>
        <v>0</v>
      </c>
      <c r="AQ53" s="21">
        <f>'[2]20.11.23 ВО'!AQ52</f>
        <v>0</v>
      </c>
      <c r="AR53" s="47">
        <f>'[2]20.11.23 ВО'!AR52</f>
        <v>0</v>
      </c>
      <c r="AS53" s="21">
        <f>'[2]20.11.23 ВО'!AS52</f>
        <v>0</v>
      </c>
      <c r="AT53" s="47">
        <f>'[2]20.11.23 ВО'!AT52</f>
        <v>0</v>
      </c>
      <c r="AU53" s="21">
        <f>'[2]20.11.23 ВО'!AU52</f>
        <v>0</v>
      </c>
      <c r="AV53" s="47">
        <f>'[2]20.11.23 ВО'!AV52</f>
        <v>0</v>
      </c>
      <c r="AW53" s="21">
        <f>'[2]20.11.23 ВО'!AW52</f>
        <v>0</v>
      </c>
      <c r="AX53" s="45">
        <f t="shared" si="5"/>
        <v>0</v>
      </c>
      <c r="AY53" s="27">
        <f t="shared" si="6"/>
        <v>0</v>
      </c>
      <c r="AZ53" s="45">
        <f t="shared" si="7"/>
        <v>0</v>
      </c>
      <c r="BA53" s="27">
        <f t="shared" si="8"/>
        <v>0</v>
      </c>
      <c r="BB53" s="45">
        <f t="shared" si="9"/>
        <v>0</v>
      </c>
      <c r="BC53" s="27">
        <f t="shared" si="10"/>
        <v>0</v>
      </c>
      <c r="BD53" s="47">
        <f>'[2]20.11.23 ВО'!BD52</f>
        <v>0</v>
      </c>
      <c r="BE53" s="21">
        <f>'[2]20.11.23 ВО'!BE52</f>
        <v>0</v>
      </c>
      <c r="BF53" s="47">
        <f>'[2]20.11.23 ВО'!BF52</f>
        <v>0</v>
      </c>
      <c r="BG53" s="21">
        <f>'[2]20.11.23 ВО'!BG52</f>
        <v>0</v>
      </c>
      <c r="BH53" s="47">
        <f>'[2]20.11.23 ВО'!BH52</f>
        <v>0</v>
      </c>
      <c r="BI53" s="21">
        <f>'[2]20.11.23 ВО'!BI52</f>
        <v>0</v>
      </c>
      <c r="BJ53" s="47">
        <f>'[2]20.11.23 ВО'!BJ52</f>
        <v>0</v>
      </c>
      <c r="BK53" s="21">
        <f>'[2]20.11.23 ВО'!BK52</f>
        <v>0</v>
      </c>
      <c r="BL53" s="47">
        <f>'[2]20.11.23 ВО'!BL52</f>
        <v>0</v>
      </c>
      <c r="BM53" s="21">
        <f>'[2]20.11.23 ВО'!BM52</f>
        <v>0</v>
      </c>
      <c r="BN53" s="47">
        <f>'[2]20.11.23 ВО'!BN52</f>
        <v>0</v>
      </c>
      <c r="BO53" s="21">
        <f>'[2]20.11.23 ВО'!BO52</f>
        <v>0</v>
      </c>
      <c r="BP53" s="45">
        <f t="shared" si="11"/>
        <v>0</v>
      </c>
      <c r="BQ53" s="27">
        <f t="shared" si="12"/>
        <v>0</v>
      </c>
      <c r="BR53" s="45">
        <f t="shared" si="13"/>
        <v>0</v>
      </c>
      <c r="BS53" s="21">
        <f t="shared" si="14"/>
        <v>0</v>
      </c>
      <c r="BT53" s="45">
        <f t="shared" si="15"/>
        <v>0</v>
      </c>
      <c r="BU53" s="21">
        <f t="shared" si="16"/>
        <v>0</v>
      </c>
      <c r="BV53" s="47">
        <f>'[2]20.11.23 ВО'!BV52</f>
        <v>0</v>
      </c>
      <c r="BW53" s="21">
        <f>'[2]20.11.23 ВО'!BW52</f>
        <v>0</v>
      </c>
      <c r="BX53" s="47">
        <f>'[2]20.11.23 ВО'!BX52</f>
        <v>0</v>
      </c>
      <c r="BY53" s="21">
        <f>'[2]20.11.23 ВО'!BY52</f>
        <v>0</v>
      </c>
      <c r="BZ53" s="47">
        <f>'[2]20.11.23 ВО'!BZ52</f>
        <v>0</v>
      </c>
      <c r="CA53" s="21">
        <f>'[2]20.11.23 ВО'!CA52</f>
        <v>0</v>
      </c>
      <c r="CB53" s="47">
        <f>'[2]20.11.23 ВО'!CB52</f>
        <v>0</v>
      </c>
      <c r="CC53" s="21">
        <f>'[2]20.11.23 ВО'!CC52</f>
        <v>0</v>
      </c>
      <c r="CD53" s="47">
        <f>'[2]20.11.23 ВО'!CD52</f>
        <v>0</v>
      </c>
      <c r="CE53" s="21">
        <f>'[2]20.11.23 ВО'!CE52</f>
        <v>0</v>
      </c>
    </row>
    <row r="54" spans="1:83" s="19" customFormat="1" ht="30" customHeight="1" x14ac:dyDescent="0.25">
      <c r="A54" s="15">
        <f>1+A53</f>
        <v>43</v>
      </c>
      <c r="B54" s="17" t="s">
        <v>140</v>
      </c>
      <c r="C54" s="15" t="s">
        <v>141</v>
      </c>
      <c r="D54" s="26"/>
      <c r="E54" s="26" t="s">
        <v>111</v>
      </c>
      <c r="F54" s="27">
        <f t="shared" si="17"/>
        <v>576477.81999999995</v>
      </c>
      <c r="G54" s="47">
        <f>'[2]20.11.23 ВО'!G53</f>
        <v>0</v>
      </c>
      <c r="H54" s="21">
        <f>'[2]20.11.23 ВО'!H53</f>
        <v>0</v>
      </c>
      <c r="I54" s="47">
        <f>'[2]20.11.23 ВО'!I53</f>
        <v>0</v>
      </c>
      <c r="J54" s="21">
        <f>'[2]20.11.23 ВО'!J53</f>
        <v>0</v>
      </c>
      <c r="K54" s="27">
        <f t="shared" si="18"/>
        <v>576477.81999999995</v>
      </c>
      <c r="L54" s="47">
        <f>'[2]20.11.23 ВО'!L53</f>
        <v>0</v>
      </c>
      <c r="M54" s="21">
        <f>'[2]20.11.23 ВО'!M53</f>
        <v>0</v>
      </c>
      <c r="N54" s="47">
        <f>'[2]20.11.23 ВО'!N53</f>
        <v>0</v>
      </c>
      <c r="O54" s="21">
        <f>'[2]20.11.23 ВО'!O53</f>
        <v>0</v>
      </c>
      <c r="P54" s="47">
        <f>'[2]20.11.23 ВО'!P53</f>
        <v>0</v>
      </c>
      <c r="Q54" s="21">
        <f>'[2]20.11.23 ВО'!Q53</f>
        <v>0</v>
      </c>
      <c r="R54" s="47">
        <f>'[2]20.11.23 ВО'!R53</f>
        <v>0</v>
      </c>
      <c r="S54" s="21">
        <f>'[2]20.11.23 ВО'!S53</f>
        <v>0</v>
      </c>
      <c r="T54" s="47">
        <f>'[2]20.11.23 ВО'!T53</f>
        <v>0</v>
      </c>
      <c r="U54" s="21">
        <f>'[2]20.11.23 ВО'!U53</f>
        <v>0</v>
      </c>
      <c r="V54" s="47">
        <f>'[2]20.11.23 ВО'!V53</f>
        <v>0</v>
      </c>
      <c r="W54" s="21">
        <f>'[2]20.11.23 ВО'!W53</f>
        <v>0</v>
      </c>
      <c r="X54" s="47">
        <f>'[2]20.11.23 ВО'!X53</f>
        <v>0</v>
      </c>
      <c r="Y54" s="21">
        <f>'[2]20.11.23 ВО'!Y53</f>
        <v>0</v>
      </c>
      <c r="Z54" s="47">
        <f>'[2]20.11.23 ВО'!Z53</f>
        <v>0</v>
      </c>
      <c r="AA54" s="21">
        <f>'[2]20.11.23 ВО'!AA53</f>
        <v>0</v>
      </c>
      <c r="AB54" s="47">
        <f>'[2]20.11.23 ВО'!AB53</f>
        <v>0</v>
      </c>
      <c r="AC54" s="21">
        <f>'[2]20.11.23 ВО'!AC53</f>
        <v>0</v>
      </c>
      <c r="AD54" s="47">
        <f>'[2]20.11.23 ВО'!AD53</f>
        <v>153</v>
      </c>
      <c r="AE54" s="21">
        <f>'[2]20.11.23 ВО'!AE53</f>
        <v>576477.81999999995</v>
      </c>
      <c r="AF54" s="47">
        <f>'[2]20.11.23 ВО'!AF53</f>
        <v>0</v>
      </c>
      <c r="AG54" s="21">
        <f>'[2]20.11.23 ВО'!AG53</f>
        <v>0</v>
      </c>
      <c r="AH54" s="47">
        <f>'[2]20.11.23 ВО'!AH53</f>
        <v>153</v>
      </c>
      <c r="AI54" s="21">
        <f>'[2]20.11.23 ВО'!AI53</f>
        <v>576477.81999999995</v>
      </c>
      <c r="AJ54" s="47">
        <f>'[2]20.11.23 ВО'!AJ53</f>
        <v>0</v>
      </c>
      <c r="AK54" s="21">
        <f>'[2]20.11.23 ВО'!AK53</f>
        <v>0</v>
      </c>
      <c r="AL54" s="47">
        <f>'[2]20.11.23 ВО'!AL53</f>
        <v>0</v>
      </c>
      <c r="AM54" s="21">
        <f>'[2]20.11.23 ВО'!AM53</f>
        <v>0</v>
      </c>
      <c r="AN54" s="47">
        <f>'[2]20.11.23 ВО'!AN53</f>
        <v>0</v>
      </c>
      <c r="AO54" s="21">
        <f>'[2]20.11.23 ВО'!AO53</f>
        <v>0</v>
      </c>
      <c r="AP54" s="47">
        <f>'[2]20.11.23 ВО'!AP53</f>
        <v>0</v>
      </c>
      <c r="AQ54" s="21">
        <f>'[2]20.11.23 ВО'!AQ53</f>
        <v>0</v>
      </c>
      <c r="AR54" s="47">
        <f>'[2]20.11.23 ВО'!AR53</f>
        <v>0</v>
      </c>
      <c r="AS54" s="21">
        <f>'[2]20.11.23 ВО'!AS53</f>
        <v>0</v>
      </c>
      <c r="AT54" s="47">
        <f>'[2]20.11.23 ВО'!AT53</f>
        <v>0</v>
      </c>
      <c r="AU54" s="21">
        <f>'[2]20.11.23 ВО'!AU53</f>
        <v>0</v>
      </c>
      <c r="AV54" s="47">
        <f>'[2]20.11.23 ВО'!AV53</f>
        <v>0</v>
      </c>
      <c r="AW54" s="21">
        <f>'[2]20.11.23 ВО'!AW53</f>
        <v>0</v>
      </c>
      <c r="AX54" s="45">
        <f t="shared" si="5"/>
        <v>0</v>
      </c>
      <c r="AY54" s="27">
        <f t="shared" si="6"/>
        <v>0</v>
      </c>
      <c r="AZ54" s="45">
        <f t="shared" si="7"/>
        <v>0</v>
      </c>
      <c r="BA54" s="27">
        <f t="shared" si="8"/>
        <v>0</v>
      </c>
      <c r="BB54" s="45">
        <f t="shared" si="9"/>
        <v>0</v>
      </c>
      <c r="BC54" s="27">
        <f t="shared" si="10"/>
        <v>0</v>
      </c>
      <c r="BD54" s="47">
        <f>'[2]20.11.23 ВО'!BD53</f>
        <v>0</v>
      </c>
      <c r="BE54" s="21">
        <f>'[2]20.11.23 ВО'!BE53</f>
        <v>0</v>
      </c>
      <c r="BF54" s="47">
        <f>'[2]20.11.23 ВО'!BF53</f>
        <v>0</v>
      </c>
      <c r="BG54" s="21">
        <f>'[2]20.11.23 ВО'!BG53</f>
        <v>0</v>
      </c>
      <c r="BH54" s="47">
        <f>'[2]20.11.23 ВО'!BH53</f>
        <v>0</v>
      </c>
      <c r="BI54" s="21">
        <f>'[2]20.11.23 ВО'!BI53</f>
        <v>0</v>
      </c>
      <c r="BJ54" s="47">
        <f>'[2]20.11.23 ВО'!BJ53</f>
        <v>0</v>
      </c>
      <c r="BK54" s="21">
        <f>'[2]20.11.23 ВО'!BK53</f>
        <v>0</v>
      </c>
      <c r="BL54" s="47">
        <f>'[2]20.11.23 ВО'!BL53</f>
        <v>0</v>
      </c>
      <c r="BM54" s="21">
        <f>'[2]20.11.23 ВО'!BM53</f>
        <v>0</v>
      </c>
      <c r="BN54" s="47">
        <f>'[2]20.11.23 ВО'!BN53</f>
        <v>0</v>
      </c>
      <c r="BO54" s="21">
        <f>'[2]20.11.23 ВО'!BO53</f>
        <v>0</v>
      </c>
      <c r="BP54" s="45">
        <f t="shared" si="11"/>
        <v>0</v>
      </c>
      <c r="BQ54" s="27">
        <f t="shared" si="12"/>
        <v>0</v>
      </c>
      <c r="BR54" s="45">
        <f t="shared" si="13"/>
        <v>0</v>
      </c>
      <c r="BS54" s="21">
        <f t="shared" si="14"/>
        <v>0</v>
      </c>
      <c r="BT54" s="45">
        <f t="shared" si="15"/>
        <v>0</v>
      </c>
      <c r="BU54" s="21">
        <f t="shared" si="16"/>
        <v>0</v>
      </c>
      <c r="BV54" s="47">
        <f>'[2]20.11.23 ВО'!BV53</f>
        <v>0</v>
      </c>
      <c r="BW54" s="21">
        <f>'[2]20.11.23 ВО'!BW53</f>
        <v>0</v>
      </c>
      <c r="BX54" s="47">
        <f>'[2]20.11.23 ВО'!BX53</f>
        <v>0</v>
      </c>
      <c r="BY54" s="21">
        <f>'[2]20.11.23 ВО'!BY53</f>
        <v>0</v>
      </c>
      <c r="BZ54" s="47">
        <f>'[2]20.11.23 ВО'!BZ53</f>
        <v>0</v>
      </c>
      <c r="CA54" s="21">
        <f>'[2]20.11.23 ВО'!CA53</f>
        <v>0</v>
      </c>
      <c r="CB54" s="47">
        <f>'[2]20.11.23 ВО'!CB53</f>
        <v>0</v>
      </c>
      <c r="CC54" s="21">
        <f>'[2]20.11.23 ВО'!CC53</f>
        <v>0</v>
      </c>
      <c r="CD54" s="47">
        <f>'[2]20.11.23 ВО'!CD53</f>
        <v>0</v>
      </c>
      <c r="CE54" s="21">
        <f>'[2]20.11.23 ВО'!CE53</f>
        <v>0</v>
      </c>
    </row>
    <row r="55" spans="1:83" s="19" customFormat="1" ht="30" customHeight="1" x14ac:dyDescent="0.25">
      <c r="A55" s="15">
        <f>1+A54</f>
        <v>44</v>
      </c>
      <c r="B55" s="17" t="s">
        <v>142</v>
      </c>
      <c r="C55" s="15">
        <v>330034</v>
      </c>
      <c r="D55" s="26"/>
      <c r="E55" s="26" t="s">
        <v>111</v>
      </c>
      <c r="F55" s="27">
        <f t="shared" si="17"/>
        <v>0</v>
      </c>
      <c r="G55" s="47">
        <f>'[2]20.11.23 ВО'!G54</f>
        <v>0</v>
      </c>
      <c r="H55" s="21">
        <f>'[2]20.11.23 ВО'!H54</f>
        <v>0</v>
      </c>
      <c r="I55" s="47">
        <f>'[2]20.11.23 ВО'!I54</f>
        <v>0</v>
      </c>
      <c r="J55" s="21">
        <f>'[2]20.11.23 ВО'!J54</f>
        <v>0</v>
      </c>
      <c r="K55" s="27">
        <f t="shared" si="18"/>
        <v>0</v>
      </c>
      <c r="L55" s="47">
        <f>'[2]20.11.23 ВО'!L54</f>
        <v>0</v>
      </c>
      <c r="M55" s="21">
        <f>'[2]20.11.23 ВО'!M54</f>
        <v>0</v>
      </c>
      <c r="N55" s="47">
        <f>'[2]20.11.23 ВО'!N54</f>
        <v>0</v>
      </c>
      <c r="O55" s="21">
        <f>'[2]20.11.23 ВО'!O54</f>
        <v>0</v>
      </c>
      <c r="P55" s="47">
        <f>'[2]20.11.23 ВО'!P54</f>
        <v>0</v>
      </c>
      <c r="Q55" s="21">
        <f>'[2]20.11.23 ВО'!Q54</f>
        <v>0</v>
      </c>
      <c r="R55" s="47">
        <f>'[2]20.11.23 ВО'!R54</f>
        <v>0</v>
      </c>
      <c r="S55" s="21">
        <f>'[2]20.11.23 ВО'!S54</f>
        <v>0</v>
      </c>
      <c r="T55" s="47">
        <f>'[2]20.11.23 ВО'!T54</f>
        <v>0</v>
      </c>
      <c r="U55" s="21">
        <f>'[2]20.11.23 ВО'!U54</f>
        <v>0</v>
      </c>
      <c r="V55" s="47">
        <f>'[2]20.11.23 ВО'!V54</f>
        <v>0</v>
      </c>
      <c r="W55" s="21">
        <f>'[2]20.11.23 ВО'!W54</f>
        <v>0</v>
      </c>
      <c r="X55" s="47">
        <f>'[2]20.11.23 ВО'!X54</f>
        <v>0</v>
      </c>
      <c r="Y55" s="21">
        <f>'[2]20.11.23 ВО'!Y54</f>
        <v>0</v>
      </c>
      <c r="Z55" s="47">
        <f>'[2]20.11.23 ВО'!Z54</f>
        <v>0</v>
      </c>
      <c r="AA55" s="21">
        <f>'[2]20.11.23 ВО'!AA54</f>
        <v>0</v>
      </c>
      <c r="AB55" s="47">
        <f>'[2]20.11.23 ВО'!AB54</f>
        <v>0</v>
      </c>
      <c r="AC55" s="21">
        <f>'[2]20.11.23 ВО'!AC54</f>
        <v>0</v>
      </c>
      <c r="AD55" s="47">
        <f>'[2]20.11.23 ВО'!AD54</f>
        <v>0</v>
      </c>
      <c r="AE55" s="21">
        <f>'[2]20.11.23 ВО'!AE54</f>
        <v>0</v>
      </c>
      <c r="AF55" s="47">
        <f>'[2]20.11.23 ВО'!AF54</f>
        <v>0</v>
      </c>
      <c r="AG55" s="21">
        <f>'[2]20.11.23 ВО'!AG54</f>
        <v>0</v>
      </c>
      <c r="AH55" s="47">
        <f>'[2]20.11.23 ВО'!AH54</f>
        <v>0</v>
      </c>
      <c r="AI55" s="21">
        <f>'[2]20.11.23 ВО'!AI54</f>
        <v>0</v>
      </c>
      <c r="AJ55" s="47">
        <f>'[2]20.11.23 ВО'!AJ54</f>
        <v>0</v>
      </c>
      <c r="AK55" s="21">
        <f>'[2]20.11.23 ВО'!AK54</f>
        <v>0</v>
      </c>
      <c r="AL55" s="47">
        <f>'[2]20.11.23 ВО'!AL54</f>
        <v>0</v>
      </c>
      <c r="AM55" s="21">
        <f>'[2]20.11.23 ВО'!AM54</f>
        <v>0</v>
      </c>
      <c r="AN55" s="47">
        <f>'[2]20.11.23 ВО'!AN54</f>
        <v>0</v>
      </c>
      <c r="AO55" s="21">
        <f>'[2]20.11.23 ВО'!AO54</f>
        <v>0</v>
      </c>
      <c r="AP55" s="47">
        <f>'[2]20.11.23 ВО'!AP54</f>
        <v>0</v>
      </c>
      <c r="AQ55" s="21">
        <f>'[2]20.11.23 ВО'!AQ54</f>
        <v>0</v>
      </c>
      <c r="AR55" s="47">
        <f>'[2]20.11.23 ВО'!AR54</f>
        <v>0</v>
      </c>
      <c r="AS55" s="21">
        <f>'[2]20.11.23 ВО'!AS54</f>
        <v>0</v>
      </c>
      <c r="AT55" s="47">
        <f>'[2]20.11.23 ВО'!AT54</f>
        <v>0</v>
      </c>
      <c r="AU55" s="21">
        <f>'[2]20.11.23 ВО'!AU54</f>
        <v>0</v>
      </c>
      <c r="AV55" s="47">
        <f>'[2]20.11.23 ВО'!AV54</f>
        <v>0</v>
      </c>
      <c r="AW55" s="21">
        <f>'[2]20.11.23 ВО'!AW54</f>
        <v>0</v>
      </c>
      <c r="AX55" s="45">
        <f t="shared" si="5"/>
        <v>0</v>
      </c>
      <c r="AY55" s="27">
        <f t="shared" si="6"/>
        <v>0</v>
      </c>
      <c r="AZ55" s="45">
        <f t="shared" si="7"/>
        <v>0</v>
      </c>
      <c r="BA55" s="27">
        <f t="shared" si="8"/>
        <v>0</v>
      </c>
      <c r="BB55" s="45">
        <f t="shared" si="9"/>
        <v>0</v>
      </c>
      <c r="BC55" s="27">
        <f t="shared" si="10"/>
        <v>0</v>
      </c>
      <c r="BD55" s="47">
        <f>'[2]20.11.23 ВО'!BD54</f>
        <v>0</v>
      </c>
      <c r="BE55" s="21">
        <f>'[2]20.11.23 ВО'!BE54</f>
        <v>0</v>
      </c>
      <c r="BF55" s="47">
        <f>'[2]20.11.23 ВО'!BF54</f>
        <v>0</v>
      </c>
      <c r="BG55" s="21">
        <f>'[2]20.11.23 ВО'!BG54</f>
        <v>0</v>
      </c>
      <c r="BH55" s="47">
        <f>'[2]20.11.23 ВО'!BH54</f>
        <v>0</v>
      </c>
      <c r="BI55" s="21">
        <f>'[2]20.11.23 ВО'!BI54</f>
        <v>0</v>
      </c>
      <c r="BJ55" s="47">
        <f>'[2]20.11.23 ВО'!BJ54</f>
        <v>0</v>
      </c>
      <c r="BK55" s="21">
        <f>'[2]20.11.23 ВО'!BK54</f>
        <v>0</v>
      </c>
      <c r="BL55" s="47">
        <f>'[2]20.11.23 ВО'!BL54</f>
        <v>0</v>
      </c>
      <c r="BM55" s="21">
        <f>'[2]20.11.23 ВО'!BM54</f>
        <v>0</v>
      </c>
      <c r="BN55" s="47">
        <f>'[2]20.11.23 ВО'!BN54</f>
        <v>0</v>
      </c>
      <c r="BO55" s="21">
        <f>'[2]20.11.23 ВО'!BO54</f>
        <v>0</v>
      </c>
      <c r="BP55" s="45">
        <f t="shared" si="11"/>
        <v>0</v>
      </c>
      <c r="BQ55" s="27">
        <f t="shared" si="12"/>
        <v>0</v>
      </c>
      <c r="BR55" s="45">
        <f t="shared" si="13"/>
        <v>0</v>
      </c>
      <c r="BS55" s="21">
        <f t="shared" si="14"/>
        <v>0</v>
      </c>
      <c r="BT55" s="45">
        <f t="shared" si="15"/>
        <v>0</v>
      </c>
      <c r="BU55" s="21">
        <f t="shared" si="16"/>
        <v>0</v>
      </c>
      <c r="BV55" s="47">
        <f>'[2]20.11.23 ВО'!BV54</f>
        <v>0</v>
      </c>
      <c r="BW55" s="21">
        <f>'[2]20.11.23 ВО'!BW54</f>
        <v>0</v>
      </c>
      <c r="BX55" s="47">
        <f>'[2]20.11.23 ВО'!BX54</f>
        <v>0</v>
      </c>
      <c r="BY55" s="21">
        <f>'[2]20.11.23 ВО'!BY54</f>
        <v>0</v>
      </c>
      <c r="BZ55" s="47">
        <f>'[2]20.11.23 ВО'!BZ54</f>
        <v>0</v>
      </c>
      <c r="CA55" s="21">
        <f>'[2]20.11.23 ВО'!CA54</f>
        <v>0</v>
      </c>
      <c r="CB55" s="47">
        <f>'[2]20.11.23 ВО'!CB54</f>
        <v>0</v>
      </c>
      <c r="CC55" s="21">
        <f>'[2]20.11.23 ВО'!CC54</f>
        <v>0</v>
      </c>
      <c r="CD55" s="47">
        <f>'[2]20.11.23 ВО'!CD54</f>
        <v>0</v>
      </c>
      <c r="CE55" s="21">
        <f>'[2]20.11.23 ВО'!CE54</f>
        <v>0</v>
      </c>
    </row>
    <row r="56" spans="1:83" s="19" customFormat="1" ht="30" customHeight="1" x14ac:dyDescent="0.25">
      <c r="A56" s="18"/>
      <c r="B56" s="16" t="s">
        <v>143</v>
      </c>
      <c r="C56" s="18"/>
      <c r="D56" s="26"/>
      <c r="E56" s="26"/>
      <c r="F56" s="27"/>
      <c r="G56" s="47">
        <f>'[2]20.11.23 ВО'!G55</f>
        <v>0</v>
      </c>
      <c r="H56" s="21">
        <f>'[2]20.11.23 ВО'!H55</f>
        <v>0</v>
      </c>
      <c r="I56" s="47">
        <f>'[2]20.11.23 ВО'!I55</f>
        <v>0</v>
      </c>
      <c r="J56" s="21">
        <f>'[2]20.11.23 ВО'!J55</f>
        <v>0</v>
      </c>
      <c r="K56" s="27"/>
      <c r="L56" s="47">
        <f>'[2]20.11.23 ВО'!L55</f>
        <v>0</v>
      </c>
      <c r="M56" s="21">
        <f>'[2]20.11.23 ВО'!M55</f>
        <v>0</v>
      </c>
      <c r="N56" s="47">
        <f>'[2]20.11.23 ВО'!N55</f>
        <v>0</v>
      </c>
      <c r="O56" s="21">
        <f>'[2]20.11.23 ВО'!O55</f>
        <v>0</v>
      </c>
      <c r="P56" s="47">
        <f>'[2]20.11.23 ВО'!P55</f>
        <v>0</v>
      </c>
      <c r="Q56" s="21">
        <f>'[2]20.11.23 ВО'!Q55</f>
        <v>0</v>
      </c>
      <c r="R56" s="47">
        <f>'[2]20.11.23 ВО'!R55</f>
        <v>0</v>
      </c>
      <c r="S56" s="21">
        <f>'[2]20.11.23 ВО'!S55</f>
        <v>0</v>
      </c>
      <c r="T56" s="47">
        <f>'[2]20.11.23 ВО'!T55</f>
        <v>0</v>
      </c>
      <c r="U56" s="21">
        <f>'[2]20.11.23 ВО'!U55</f>
        <v>0</v>
      </c>
      <c r="V56" s="47">
        <f>'[2]20.11.23 ВО'!V55</f>
        <v>0</v>
      </c>
      <c r="W56" s="21">
        <f>'[2]20.11.23 ВО'!W55</f>
        <v>0</v>
      </c>
      <c r="X56" s="47">
        <f>'[2]20.11.23 ВО'!X55</f>
        <v>0</v>
      </c>
      <c r="Y56" s="21">
        <f>'[2]20.11.23 ВО'!Y55</f>
        <v>0</v>
      </c>
      <c r="Z56" s="47">
        <f>'[2]20.11.23 ВО'!Z55</f>
        <v>0</v>
      </c>
      <c r="AA56" s="21">
        <f>'[2]20.11.23 ВО'!AA55</f>
        <v>0</v>
      </c>
      <c r="AB56" s="47">
        <f>'[2]20.11.23 ВО'!AB55</f>
        <v>0</v>
      </c>
      <c r="AC56" s="21">
        <f>'[2]20.11.23 ВО'!AC55</f>
        <v>0</v>
      </c>
      <c r="AD56" s="47">
        <f>'[2]20.11.23 ВО'!AD55</f>
        <v>0</v>
      </c>
      <c r="AE56" s="21">
        <f>'[2]20.11.23 ВО'!AE55</f>
        <v>0</v>
      </c>
      <c r="AF56" s="47">
        <f>'[2]20.11.23 ВО'!AF55</f>
        <v>0</v>
      </c>
      <c r="AG56" s="21">
        <f>'[2]20.11.23 ВО'!AG55</f>
        <v>0</v>
      </c>
      <c r="AH56" s="47">
        <f>'[2]20.11.23 ВО'!AH55</f>
        <v>0</v>
      </c>
      <c r="AI56" s="21">
        <f>'[2]20.11.23 ВО'!AI55</f>
        <v>0</v>
      </c>
      <c r="AJ56" s="47">
        <f>'[2]20.11.23 ВО'!AJ55</f>
        <v>0</v>
      </c>
      <c r="AK56" s="21">
        <f>'[2]20.11.23 ВО'!AK55</f>
        <v>0</v>
      </c>
      <c r="AL56" s="47">
        <f>'[2]20.11.23 ВО'!AL55</f>
        <v>0</v>
      </c>
      <c r="AM56" s="21">
        <f>'[2]20.11.23 ВО'!AM55</f>
        <v>0</v>
      </c>
      <c r="AN56" s="47">
        <f>'[2]20.11.23 ВО'!AN55</f>
        <v>0</v>
      </c>
      <c r="AO56" s="21">
        <f>'[2]20.11.23 ВО'!AO55</f>
        <v>0</v>
      </c>
      <c r="AP56" s="47">
        <f>'[2]20.11.23 ВО'!AP55</f>
        <v>0</v>
      </c>
      <c r="AQ56" s="21">
        <f>'[2]20.11.23 ВО'!AQ55</f>
        <v>0</v>
      </c>
      <c r="AR56" s="47">
        <f>'[2]20.11.23 ВО'!AR55</f>
        <v>0</v>
      </c>
      <c r="AS56" s="21">
        <f>'[2]20.11.23 ВО'!AS55</f>
        <v>0</v>
      </c>
      <c r="AT56" s="47">
        <f>'[2]20.11.23 ВО'!AT55</f>
        <v>0</v>
      </c>
      <c r="AU56" s="21">
        <f>'[2]20.11.23 ВО'!AU55</f>
        <v>0</v>
      </c>
      <c r="AV56" s="47">
        <f>'[2]20.11.23 ВО'!AV55</f>
        <v>0</v>
      </c>
      <c r="AW56" s="21">
        <f>'[2]20.11.23 ВО'!AW55</f>
        <v>0</v>
      </c>
      <c r="AX56" s="45">
        <f t="shared" si="5"/>
        <v>0</v>
      </c>
      <c r="AY56" s="27">
        <f t="shared" si="6"/>
        <v>0</v>
      </c>
      <c r="AZ56" s="45">
        <f t="shared" si="7"/>
        <v>0</v>
      </c>
      <c r="BA56" s="27">
        <f t="shared" si="8"/>
        <v>0</v>
      </c>
      <c r="BB56" s="45">
        <f t="shared" si="9"/>
        <v>0</v>
      </c>
      <c r="BC56" s="27">
        <f t="shared" si="10"/>
        <v>0</v>
      </c>
      <c r="BD56" s="47">
        <f>'[2]20.11.23 ВО'!BD55</f>
        <v>0</v>
      </c>
      <c r="BE56" s="21">
        <f>'[2]20.11.23 ВО'!BE55</f>
        <v>0</v>
      </c>
      <c r="BF56" s="47">
        <f>'[2]20.11.23 ВО'!BF55</f>
        <v>0</v>
      </c>
      <c r="BG56" s="21">
        <f>'[2]20.11.23 ВО'!BG55</f>
        <v>0</v>
      </c>
      <c r="BH56" s="47">
        <f>'[2]20.11.23 ВО'!BH55</f>
        <v>0</v>
      </c>
      <c r="BI56" s="21">
        <f>'[2]20.11.23 ВО'!BI55</f>
        <v>0</v>
      </c>
      <c r="BJ56" s="47">
        <f>'[2]20.11.23 ВО'!BJ55</f>
        <v>0</v>
      </c>
      <c r="BK56" s="21">
        <f>'[2]20.11.23 ВО'!BK55</f>
        <v>0</v>
      </c>
      <c r="BL56" s="47">
        <f>'[2]20.11.23 ВО'!BL55</f>
        <v>0</v>
      </c>
      <c r="BM56" s="21">
        <f>'[2]20.11.23 ВО'!BM55</f>
        <v>0</v>
      </c>
      <c r="BN56" s="47">
        <f>'[2]20.11.23 ВО'!BN55</f>
        <v>0</v>
      </c>
      <c r="BO56" s="21">
        <f>'[2]20.11.23 ВО'!BO55</f>
        <v>0</v>
      </c>
      <c r="BP56" s="45">
        <f t="shared" si="11"/>
        <v>0</v>
      </c>
      <c r="BQ56" s="27">
        <f t="shared" si="12"/>
        <v>0</v>
      </c>
      <c r="BR56" s="45">
        <f t="shared" si="13"/>
        <v>0</v>
      </c>
      <c r="BS56" s="21">
        <f t="shared" si="14"/>
        <v>0</v>
      </c>
      <c r="BT56" s="45">
        <f t="shared" si="15"/>
        <v>0</v>
      </c>
      <c r="BU56" s="21">
        <f t="shared" si="16"/>
        <v>0</v>
      </c>
      <c r="BV56" s="47">
        <f>'[2]20.11.23 ВО'!BV55</f>
        <v>0</v>
      </c>
      <c r="BW56" s="21">
        <f>'[2]20.11.23 ВО'!BW55</f>
        <v>0</v>
      </c>
      <c r="BX56" s="47">
        <f>'[2]20.11.23 ВО'!BX55</f>
        <v>0</v>
      </c>
      <c r="BY56" s="21">
        <f>'[2]20.11.23 ВО'!BY55</f>
        <v>0</v>
      </c>
      <c r="BZ56" s="47">
        <f>'[2]20.11.23 ВО'!BZ55</f>
        <v>0</v>
      </c>
      <c r="CA56" s="21">
        <f>'[2]20.11.23 ВО'!CA55</f>
        <v>0</v>
      </c>
      <c r="CB56" s="47">
        <f>'[2]20.11.23 ВО'!CB55</f>
        <v>0</v>
      </c>
      <c r="CC56" s="21">
        <f>'[2]20.11.23 ВО'!CC55</f>
        <v>0</v>
      </c>
      <c r="CD56" s="47">
        <f>'[2]20.11.23 ВО'!CD55</f>
        <v>0</v>
      </c>
      <c r="CE56" s="21">
        <f>'[2]20.11.23 ВО'!CE55</f>
        <v>0</v>
      </c>
    </row>
    <row r="57" spans="1:83" s="19" customFormat="1" ht="30" customHeight="1" x14ac:dyDescent="0.25">
      <c r="A57" s="15">
        <v>45</v>
      </c>
      <c r="B57" s="48" t="s">
        <v>144</v>
      </c>
      <c r="C57" s="15" t="s">
        <v>145</v>
      </c>
      <c r="D57" s="26"/>
      <c r="E57" s="26" t="s">
        <v>57</v>
      </c>
      <c r="F57" s="27">
        <f>H57+K57+AY57+BQ57</f>
        <v>102846835.84999999</v>
      </c>
      <c r="G57" s="47">
        <f>'[2]20.11.23 ВО'!G56</f>
        <v>4736</v>
      </c>
      <c r="H57" s="21">
        <f>'[2]20.11.23 ВО'!H56</f>
        <v>17761406.050000001</v>
      </c>
      <c r="I57" s="47">
        <f>'[2]20.11.23 ВО'!I56</f>
        <v>0</v>
      </c>
      <c r="J57" s="21">
        <f>'[2]20.11.23 ВО'!J56</f>
        <v>0</v>
      </c>
      <c r="K57" s="27">
        <f>M57+Y57+AA57+AE57+AW57</f>
        <v>60034871.950000003</v>
      </c>
      <c r="L57" s="47">
        <f>'[2]20.11.23 ВО'!L56</f>
        <v>45372</v>
      </c>
      <c r="M57" s="21">
        <f>'[2]20.11.23 ВО'!M56</f>
        <v>25980883.23</v>
      </c>
      <c r="N57" s="47">
        <f>'[2]20.11.23 ВО'!N56</f>
        <v>3903</v>
      </c>
      <c r="O57" s="21">
        <f>'[2]20.11.23 ВО'!O56</f>
        <v>6914064.9800000004</v>
      </c>
      <c r="P57" s="47">
        <f>'[2]20.11.23 ВО'!P56</f>
        <v>4159</v>
      </c>
      <c r="Q57" s="21">
        <f>'[2]20.11.23 ВО'!Q56</f>
        <v>9525368.9700000007</v>
      </c>
      <c r="R57" s="47">
        <f>'[2]20.11.23 ВО'!R56</f>
        <v>394</v>
      </c>
      <c r="S57" s="21">
        <f>'[2]20.11.23 ВО'!S56</f>
        <v>502501.73</v>
      </c>
      <c r="T57" s="47">
        <f>'[2]20.11.23 ВО'!T56</f>
        <v>37310</v>
      </c>
      <c r="U57" s="21">
        <f>'[2]20.11.23 ВО'!U56</f>
        <v>9541449.2799999993</v>
      </c>
      <c r="V57" s="47">
        <f>'[2]20.11.23 ВО'!V56</f>
        <v>0</v>
      </c>
      <c r="W57" s="21">
        <f>'[2]20.11.23 ВО'!W56</f>
        <v>0</v>
      </c>
      <c r="X57" s="47">
        <f>'[2]20.11.23 ВО'!X56</f>
        <v>3914</v>
      </c>
      <c r="Y57" s="21">
        <f>'[2]20.11.23 ВО'!Y56</f>
        <v>2663102.12</v>
      </c>
      <c r="Z57" s="47">
        <f>'[2]20.11.23 ВО'!Z56</f>
        <v>20307</v>
      </c>
      <c r="AA57" s="49">
        <f>'[2]20.11.23 ВО'!AA56+27096.44</f>
        <v>29190564.190000001</v>
      </c>
      <c r="AB57" s="47">
        <f>'[2]20.11.23 ВО'!AB56</f>
        <v>0</v>
      </c>
      <c r="AC57" s="21">
        <f>'[2]20.11.23 ВО'!AC56</f>
        <v>0</v>
      </c>
      <c r="AD57" s="47">
        <f>'[2]20.11.23 ВО'!AD56</f>
        <v>28</v>
      </c>
      <c r="AE57" s="21">
        <f>'[2]20.11.23 ВО'!AE56</f>
        <v>19072.48</v>
      </c>
      <c r="AF57" s="47">
        <f>'[2]20.11.23 ВО'!AF56</f>
        <v>0</v>
      </c>
      <c r="AG57" s="21">
        <f>'[2]20.11.23 ВО'!AG56</f>
        <v>0</v>
      </c>
      <c r="AH57" s="47">
        <f>'[2]20.11.23 ВО'!AH56</f>
        <v>0</v>
      </c>
      <c r="AI57" s="21">
        <f>'[2]20.11.23 ВО'!AI56</f>
        <v>0</v>
      </c>
      <c r="AJ57" s="47">
        <f>'[2]20.11.23 ВО'!AJ56</f>
        <v>28</v>
      </c>
      <c r="AK57" s="21">
        <f>'[2]20.11.23 ВО'!AK56</f>
        <v>19072.48</v>
      </c>
      <c r="AL57" s="47">
        <f>'[2]20.11.23 ВО'!AL56</f>
        <v>0</v>
      </c>
      <c r="AM57" s="21">
        <f>'[2]20.11.23 ВО'!AM56</f>
        <v>0</v>
      </c>
      <c r="AN57" s="47">
        <f>'[2]20.11.23 ВО'!AN56</f>
        <v>0</v>
      </c>
      <c r="AO57" s="21">
        <f>'[2]20.11.23 ВО'!AO56</f>
        <v>0</v>
      </c>
      <c r="AP57" s="47">
        <f>'[2]20.11.23 ВО'!AP56</f>
        <v>0</v>
      </c>
      <c r="AQ57" s="21">
        <f>'[2]20.11.23 ВО'!AQ56</f>
        <v>0</v>
      </c>
      <c r="AR57" s="47">
        <f>'[2]20.11.23 ВО'!AR56</f>
        <v>0</v>
      </c>
      <c r="AS57" s="21">
        <f>'[2]20.11.23 ВО'!AS56</f>
        <v>0</v>
      </c>
      <c r="AT57" s="47">
        <f>'[2]20.11.23 ВО'!AT56</f>
        <v>0</v>
      </c>
      <c r="AU57" s="21">
        <f>'[2]20.11.23 ВО'!AU56</f>
        <v>0</v>
      </c>
      <c r="AV57" s="47">
        <f>'[2]20.11.23 ВО'!AV56</f>
        <v>1649</v>
      </c>
      <c r="AW57" s="21">
        <f>'[2]20.11.23 ВО'!AW56</f>
        <v>2181249.9300000002</v>
      </c>
      <c r="AX57" s="45">
        <f t="shared" si="5"/>
        <v>569</v>
      </c>
      <c r="AY57" s="27">
        <f t="shared" si="6"/>
        <v>8109041.0800000001</v>
      </c>
      <c r="AZ57" s="45">
        <f t="shared" si="7"/>
        <v>0</v>
      </c>
      <c r="BA57" s="27">
        <f t="shared" si="8"/>
        <v>0</v>
      </c>
      <c r="BB57" s="45">
        <f t="shared" si="9"/>
        <v>0</v>
      </c>
      <c r="BC57" s="27">
        <f t="shared" si="10"/>
        <v>0</v>
      </c>
      <c r="BD57" s="47">
        <f>'[2]20.11.23 ВО'!BD56</f>
        <v>436</v>
      </c>
      <c r="BE57" s="21">
        <f>'[2]20.11.23 ВО'!BE56</f>
        <v>5119392.3899999997</v>
      </c>
      <c r="BF57" s="47">
        <f>'[2]20.11.23 ВО'!BF56</f>
        <v>0</v>
      </c>
      <c r="BG57" s="21">
        <f>'[2]20.11.23 ВО'!BG56</f>
        <v>0</v>
      </c>
      <c r="BH57" s="47">
        <f>'[2]20.11.23 ВО'!BH56</f>
        <v>0</v>
      </c>
      <c r="BI57" s="21">
        <f>'[2]20.11.23 ВО'!BI56</f>
        <v>0</v>
      </c>
      <c r="BJ57" s="47">
        <f>'[2]20.11.23 ВО'!BJ56</f>
        <v>133</v>
      </c>
      <c r="BK57" s="21">
        <f>'[2]20.11.23 ВО'!BK56</f>
        <v>2989648.69</v>
      </c>
      <c r="BL57" s="47">
        <f>'[2]20.11.23 ВО'!BL56</f>
        <v>0</v>
      </c>
      <c r="BM57" s="21">
        <f>'[2]20.11.23 ВО'!BM56</f>
        <v>0</v>
      </c>
      <c r="BN57" s="47">
        <f>'[2]20.11.23 ВО'!BN56</f>
        <v>0</v>
      </c>
      <c r="BO57" s="21">
        <f>'[2]20.11.23 ВО'!BO56</f>
        <v>0</v>
      </c>
      <c r="BP57" s="45">
        <f t="shared" si="11"/>
        <v>504</v>
      </c>
      <c r="BQ57" s="27">
        <f t="shared" si="12"/>
        <v>16941516.77</v>
      </c>
      <c r="BR57" s="45">
        <f t="shared" si="13"/>
        <v>0</v>
      </c>
      <c r="BS57" s="21">
        <f t="shared" si="14"/>
        <v>0</v>
      </c>
      <c r="BT57" s="45">
        <f t="shared" si="15"/>
        <v>0</v>
      </c>
      <c r="BU57" s="21">
        <f t="shared" si="16"/>
        <v>0</v>
      </c>
      <c r="BV57" s="47">
        <f>'[2]20.11.23 ВО'!BV56</f>
        <v>504</v>
      </c>
      <c r="BW57" s="21">
        <f>'[2]20.11.23 ВО'!BW56</f>
        <v>16941516.77</v>
      </c>
      <c r="BX57" s="47">
        <f>'[2]20.11.23 ВО'!BX56</f>
        <v>0</v>
      </c>
      <c r="BY57" s="21">
        <f>'[2]20.11.23 ВО'!BY56</f>
        <v>0</v>
      </c>
      <c r="BZ57" s="47">
        <f>'[2]20.11.23 ВО'!BZ56</f>
        <v>0</v>
      </c>
      <c r="CA57" s="21">
        <f>'[2]20.11.23 ВО'!CA56</f>
        <v>0</v>
      </c>
      <c r="CB57" s="47">
        <f>'[2]20.11.23 ВО'!CB56</f>
        <v>0</v>
      </c>
      <c r="CC57" s="21">
        <f>'[2]20.11.23 ВО'!CC56</f>
        <v>0</v>
      </c>
      <c r="CD57" s="47">
        <f>'[2]20.11.23 ВО'!CD56</f>
        <v>0</v>
      </c>
      <c r="CE57" s="21">
        <f>'[2]20.11.23 ВО'!CE56</f>
        <v>0</v>
      </c>
    </row>
    <row r="58" spans="1:83" s="19" customFormat="1" ht="30" customHeight="1" x14ac:dyDescent="0.25">
      <c r="A58" s="18"/>
      <c r="B58" s="16" t="s">
        <v>146</v>
      </c>
      <c r="C58" s="18"/>
      <c r="D58" s="26"/>
      <c r="E58" s="26"/>
      <c r="F58" s="27"/>
      <c r="G58" s="47">
        <f>'[2]20.11.23 ВО'!G57</f>
        <v>0</v>
      </c>
      <c r="H58" s="21">
        <f>'[2]20.11.23 ВО'!H57</f>
        <v>0</v>
      </c>
      <c r="I58" s="47">
        <f>'[2]20.11.23 ВО'!I57</f>
        <v>0</v>
      </c>
      <c r="J58" s="21">
        <f>'[2]20.11.23 ВО'!J57</f>
        <v>0</v>
      </c>
      <c r="K58" s="27"/>
      <c r="L58" s="47">
        <f>'[2]20.11.23 ВО'!L57</f>
        <v>0</v>
      </c>
      <c r="M58" s="21">
        <f>'[2]20.11.23 ВО'!M57</f>
        <v>0</v>
      </c>
      <c r="N58" s="47">
        <f>'[2]20.11.23 ВО'!N57</f>
        <v>0</v>
      </c>
      <c r="O58" s="21">
        <f>'[2]20.11.23 ВО'!O57</f>
        <v>0</v>
      </c>
      <c r="P58" s="47">
        <f>'[2]20.11.23 ВО'!P57</f>
        <v>0</v>
      </c>
      <c r="Q58" s="21">
        <f>'[2]20.11.23 ВО'!Q57</f>
        <v>0</v>
      </c>
      <c r="R58" s="47">
        <f>'[2]20.11.23 ВО'!R57</f>
        <v>0</v>
      </c>
      <c r="S58" s="21">
        <f>'[2]20.11.23 ВО'!S57</f>
        <v>0</v>
      </c>
      <c r="T58" s="47">
        <f>'[2]20.11.23 ВО'!T57</f>
        <v>0</v>
      </c>
      <c r="U58" s="21">
        <f>'[2]20.11.23 ВО'!U57</f>
        <v>0</v>
      </c>
      <c r="V58" s="47">
        <f>'[2]20.11.23 ВО'!V57</f>
        <v>0</v>
      </c>
      <c r="W58" s="21">
        <f>'[2]20.11.23 ВО'!W57</f>
        <v>0</v>
      </c>
      <c r="X58" s="47">
        <f>'[2]20.11.23 ВО'!X57</f>
        <v>0</v>
      </c>
      <c r="Y58" s="21">
        <f>'[2]20.11.23 ВО'!Y57</f>
        <v>0</v>
      </c>
      <c r="Z58" s="47">
        <f>'[2]20.11.23 ВО'!Z57</f>
        <v>0</v>
      </c>
      <c r="AA58" s="21">
        <f>'[2]20.11.23 ВО'!AA57</f>
        <v>0</v>
      </c>
      <c r="AB58" s="47">
        <f>'[2]20.11.23 ВО'!AB57</f>
        <v>0</v>
      </c>
      <c r="AC58" s="21">
        <f>'[2]20.11.23 ВО'!AC57</f>
        <v>0</v>
      </c>
      <c r="AD58" s="47">
        <f>'[2]20.11.23 ВО'!AD57</f>
        <v>0</v>
      </c>
      <c r="AE58" s="21">
        <f>'[2]20.11.23 ВО'!AE57</f>
        <v>0</v>
      </c>
      <c r="AF58" s="47">
        <f>'[2]20.11.23 ВО'!AF57</f>
        <v>0</v>
      </c>
      <c r="AG58" s="21">
        <f>'[2]20.11.23 ВО'!AG57</f>
        <v>0</v>
      </c>
      <c r="AH58" s="47">
        <f>'[2]20.11.23 ВО'!AH57</f>
        <v>0</v>
      </c>
      <c r="AI58" s="21">
        <f>'[2]20.11.23 ВО'!AI57</f>
        <v>0</v>
      </c>
      <c r="AJ58" s="47">
        <f>'[2]20.11.23 ВО'!AJ57</f>
        <v>0</v>
      </c>
      <c r="AK58" s="21">
        <f>'[2]20.11.23 ВО'!AK57</f>
        <v>0</v>
      </c>
      <c r="AL58" s="47">
        <f>'[2]20.11.23 ВО'!AL57</f>
        <v>0</v>
      </c>
      <c r="AM58" s="21">
        <f>'[2]20.11.23 ВО'!AM57</f>
        <v>0</v>
      </c>
      <c r="AN58" s="47">
        <f>'[2]20.11.23 ВО'!AN57</f>
        <v>0</v>
      </c>
      <c r="AO58" s="21">
        <f>'[2]20.11.23 ВО'!AO57</f>
        <v>0</v>
      </c>
      <c r="AP58" s="47">
        <f>'[2]20.11.23 ВО'!AP57</f>
        <v>0</v>
      </c>
      <c r="AQ58" s="21">
        <f>'[2]20.11.23 ВО'!AQ57</f>
        <v>0</v>
      </c>
      <c r="AR58" s="47">
        <f>'[2]20.11.23 ВО'!AR57</f>
        <v>0</v>
      </c>
      <c r="AS58" s="21">
        <f>'[2]20.11.23 ВО'!AS57</f>
        <v>0</v>
      </c>
      <c r="AT58" s="47">
        <f>'[2]20.11.23 ВО'!AT57</f>
        <v>0</v>
      </c>
      <c r="AU58" s="21">
        <f>'[2]20.11.23 ВО'!AU57</f>
        <v>0</v>
      </c>
      <c r="AV58" s="47">
        <f>'[2]20.11.23 ВО'!AV57</f>
        <v>0</v>
      </c>
      <c r="AW58" s="21">
        <f>'[2]20.11.23 ВО'!AW57</f>
        <v>0</v>
      </c>
      <c r="AX58" s="45">
        <f t="shared" si="5"/>
        <v>0</v>
      </c>
      <c r="AY58" s="27">
        <f t="shared" si="6"/>
        <v>0</v>
      </c>
      <c r="AZ58" s="45">
        <f t="shared" si="7"/>
        <v>0</v>
      </c>
      <c r="BA58" s="27">
        <f t="shared" si="8"/>
        <v>0</v>
      </c>
      <c r="BB58" s="45">
        <f t="shared" si="9"/>
        <v>0</v>
      </c>
      <c r="BC58" s="27">
        <f t="shared" si="10"/>
        <v>0</v>
      </c>
      <c r="BD58" s="47">
        <f>'[2]20.11.23 ВО'!BD57</f>
        <v>0</v>
      </c>
      <c r="BE58" s="21">
        <f>'[2]20.11.23 ВО'!BE57</f>
        <v>0</v>
      </c>
      <c r="BF58" s="47">
        <f>'[2]20.11.23 ВО'!BF57</f>
        <v>0</v>
      </c>
      <c r="BG58" s="21">
        <f>'[2]20.11.23 ВО'!BG57</f>
        <v>0</v>
      </c>
      <c r="BH58" s="47">
        <f>'[2]20.11.23 ВО'!BH57</f>
        <v>0</v>
      </c>
      <c r="BI58" s="21">
        <f>'[2]20.11.23 ВО'!BI57</f>
        <v>0</v>
      </c>
      <c r="BJ58" s="47">
        <f>'[2]20.11.23 ВО'!BJ57</f>
        <v>0</v>
      </c>
      <c r="BK58" s="21">
        <f>'[2]20.11.23 ВО'!BK57</f>
        <v>0</v>
      </c>
      <c r="BL58" s="47">
        <f>'[2]20.11.23 ВО'!BL57</f>
        <v>0</v>
      </c>
      <c r="BM58" s="21">
        <f>'[2]20.11.23 ВО'!BM57</f>
        <v>0</v>
      </c>
      <c r="BN58" s="47">
        <f>'[2]20.11.23 ВО'!BN57</f>
        <v>0</v>
      </c>
      <c r="BO58" s="21">
        <f>'[2]20.11.23 ВО'!BO57</f>
        <v>0</v>
      </c>
      <c r="BP58" s="45">
        <f t="shared" si="11"/>
        <v>0</v>
      </c>
      <c r="BQ58" s="27">
        <f t="shared" si="12"/>
        <v>0</v>
      </c>
      <c r="BR58" s="45">
        <f t="shared" si="13"/>
        <v>0</v>
      </c>
      <c r="BS58" s="21">
        <f t="shared" si="14"/>
        <v>0</v>
      </c>
      <c r="BT58" s="45">
        <f t="shared" si="15"/>
        <v>0</v>
      </c>
      <c r="BU58" s="21">
        <f t="shared" si="16"/>
        <v>0</v>
      </c>
      <c r="BV58" s="47">
        <f>'[2]20.11.23 ВО'!BV57</f>
        <v>0</v>
      </c>
      <c r="BW58" s="21">
        <f>'[2]20.11.23 ВО'!BW57</f>
        <v>0</v>
      </c>
      <c r="BX58" s="47">
        <f>'[2]20.11.23 ВО'!BX57</f>
        <v>0</v>
      </c>
      <c r="BY58" s="21">
        <f>'[2]20.11.23 ВО'!BY57</f>
        <v>0</v>
      </c>
      <c r="BZ58" s="47">
        <f>'[2]20.11.23 ВО'!BZ57</f>
        <v>0</v>
      </c>
      <c r="CA58" s="21">
        <f>'[2]20.11.23 ВО'!CA57</f>
        <v>0</v>
      </c>
      <c r="CB58" s="47">
        <f>'[2]20.11.23 ВО'!CB57</f>
        <v>0</v>
      </c>
      <c r="CC58" s="21">
        <f>'[2]20.11.23 ВО'!CC57</f>
        <v>0</v>
      </c>
      <c r="CD58" s="47">
        <f>'[2]20.11.23 ВО'!CD57</f>
        <v>0</v>
      </c>
      <c r="CE58" s="21">
        <f>'[2]20.11.23 ВО'!CE57</f>
        <v>0</v>
      </c>
    </row>
    <row r="59" spans="1:83" s="19" customFormat="1" ht="30" customHeight="1" x14ac:dyDescent="0.25">
      <c r="A59" s="15">
        <v>46</v>
      </c>
      <c r="B59" s="48" t="s">
        <v>147</v>
      </c>
      <c r="C59" s="15" t="s">
        <v>148</v>
      </c>
      <c r="D59" s="26"/>
      <c r="E59" s="26" t="s">
        <v>57</v>
      </c>
      <c r="F59" s="27">
        <f t="shared" ref="F59:F64" si="20">H59+K59+AY59+BQ59</f>
        <v>899126163.82000005</v>
      </c>
      <c r="G59" s="47">
        <f>'[2]20.11.23 ВО'!G58</f>
        <v>39964</v>
      </c>
      <c r="H59" s="21">
        <f>'[2]20.11.23 ВО'!H58</f>
        <v>92626922.810000002</v>
      </c>
      <c r="I59" s="47">
        <f>'[2]20.11.23 ВО'!I58</f>
        <v>26</v>
      </c>
      <c r="J59" s="21">
        <f>'[2]20.11.23 ВО'!J58</f>
        <v>1409408</v>
      </c>
      <c r="K59" s="27">
        <f t="shared" ref="K59:K64" si="21">M59+Y59+AA59+AE59+AW59</f>
        <v>393008870.72000003</v>
      </c>
      <c r="L59" s="47">
        <f>'[2]20.11.23 ВО'!L58</f>
        <v>177477</v>
      </c>
      <c r="M59" s="21">
        <f>'[2]20.11.23 ВО'!M58</f>
        <v>151378496.27000001</v>
      </c>
      <c r="N59" s="47">
        <f>'[2]20.11.23 ВО'!N58</f>
        <v>7857</v>
      </c>
      <c r="O59" s="21">
        <f>'[2]20.11.23 ВО'!O58</f>
        <v>15272779.529999999</v>
      </c>
      <c r="P59" s="47">
        <f>'[2]20.11.23 ВО'!P58</f>
        <v>30491</v>
      </c>
      <c r="Q59" s="21">
        <f>'[2]20.11.23 ВО'!Q58</f>
        <v>80358153.200000003</v>
      </c>
      <c r="R59" s="47">
        <f>'[2]20.11.23 ВО'!R58</f>
        <v>3145</v>
      </c>
      <c r="S59" s="21">
        <f>'[2]20.11.23 ВО'!S58</f>
        <v>3276779.49</v>
      </c>
      <c r="T59" s="47">
        <f>'[2]20.11.23 ВО'!T58</f>
        <v>139129</v>
      </c>
      <c r="U59" s="21">
        <f>'[2]20.11.23 ВО'!U58</f>
        <v>55747563.539999999</v>
      </c>
      <c r="V59" s="47">
        <f>'[2]20.11.23 ВО'!V58</f>
        <v>519</v>
      </c>
      <c r="W59" s="21">
        <f>'[2]20.11.23 ВО'!W58</f>
        <v>537885.93999999994</v>
      </c>
      <c r="X59" s="47">
        <f>'[2]20.11.23 ВО'!X58</f>
        <v>13708</v>
      </c>
      <c r="Y59" s="21">
        <f>'[2]20.11.23 ВО'!Y58</f>
        <v>10548275.939999999</v>
      </c>
      <c r="Z59" s="47">
        <f>'[2]20.11.23 ВО'!Z58</f>
        <v>108608</v>
      </c>
      <c r="AA59" s="49">
        <f>'[2]20.11.23 ВО'!AA58+11555461.32</f>
        <v>193960678.31</v>
      </c>
      <c r="AB59" s="47">
        <f>'[2]20.11.23 ВО'!AB58</f>
        <v>0</v>
      </c>
      <c r="AC59" s="21">
        <f>'[2]20.11.23 ВО'!AC58</f>
        <v>0</v>
      </c>
      <c r="AD59" s="47">
        <f>'[2]20.11.23 ВО'!AD58</f>
        <v>27652</v>
      </c>
      <c r="AE59" s="21">
        <f>'[2]20.11.23 ВО'!AE58</f>
        <v>22648088</v>
      </c>
      <c r="AF59" s="47">
        <f>'[2]20.11.23 ВО'!AF58</f>
        <v>6283</v>
      </c>
      <c r="AG59" s="21">
        <f>'[2]20.11.23 ВО'!AG58</f>
        <v>12211055.9</v>
      </c>
      <c r="AH59" s="47">
        <f>'[2]20.11.23 ВО'!AH58</f>
        <v>2301</v>
      </c>
      <c r="AI59" s="21">
        <f>'[2]20.11.23 ВО'!AI58</f>
        <v>4004424.83</v>
      </c>
      <c r="AJ59" s="47">
        <f>'[2]20.11.23 ВО'!AJ58</f>
        <v>2629</v>
      </c>
      <c r="AK59" s="21">
        <f>'[2]20.11.23 ВО'!AK58</f>
        <v>1594767.79</v>
      </c>
      <c r="AL59" s="47">
        <f>'[2]20.11.23 ВО'!AL58</f>
        <v>1524</v>
      </c>
      <c r="AM59" s="21">
        <f>'[2]20.11.23 ВО'!AM58</f>
        <v>1405684.7</v>
      </c>
      <c r="AN59" s="47">
        <f>'[2]20.11.23 ВО'!AN58</f>
        <v>0</v>
      </c>
      <c r="AO59" s="21">
        <f>'[2]20.11.23 ВО'!AO58</f>
        <v>0</v>
      </c>
      <c r="AP59" s="47">
        <f>'[2]20.11.23 ВО'!AP58</f>
        <v>150</v>
      </c>
      <c r="AQ59" s="21">
        <f>'[2]20.11.23 ВО'!AQ58</f>
        <v>294996</v>
      </c>
      <c r="AR59" s="47">
        <f>'[2]20.11.23 ВО'!AR58</f>
        <v>0</v>
      </c>
      <c r="AS59" s="21">
        <f>'[2]20.11.23 ВО'!AS58</f>
        <v>0</v>
      </c>
      <c r="AT59" s="47">
        <f>'[2]20.11.23 ВО'!AT58</f>
        <v>14765</v>
      </c>
      <c r="AU59" s="21">
        <f>'[2]20.11.23 ВО'!AU58</f>
        <v>3137158.78</v>
      </c>
      <c r="AV59" s="47">
        <f>'[2]20.11.23 ВО'!AV58</f>
        <v>11658</v>
      </c>
      <c r="AW59" s="21">
        <f>'[2]20.11.23 ВО'!AW58</f>
        <v>14473332.199999999</v>
      </c>
      <c r="AX59" s="45">
        <f t="shared" si="5"/>
        <v>3399</v>
      </c>
      <c r="AY59" s="27">
        <f t="shared" si="6"/>
        <v>108246040.73999999</v>
      </c>
      <c r="AZ59" s="45">
        <f t="shared" si="7"/>
        <v>1000</v>
      </c>
      <c r="BA59" s="27">
        <f t="shared" si="8"/>
        <v>77271516.5</v>
      </c>
      <c r="BB59" s="45">
        <f t="shared" si="9"/>
        <v>0</v>
      </c>
      <c r="BC59" s="27">
        <f t="shared" si="10"/>
        <v>0</v>
      </c>
      <c r="BD59" s="47">
        <f>'[2]20.11.23 ВО'!BD58</f>
        <v>1828</v>
      </c>
      <c r="BE59" s="21">
        <f>'[2]20.11.23 ВО'!BE58</f>
        <v>87770545.180000007</v>
      </c>
      <c r="BF59" s="47">
        <f>'[2]20.11.23 ВО'!BF58</f>
        <v>1000</v>
      </c>
      <c r="BG59" s="21">
        <f>'[2]20.11.23 ВО'!BG58</f>
        <v>77271516.5</v>
      </c>
      <c r="BH59" s="47">
        <f>'[2]20.11.23 ВО'!BH58</f>
        <v>0</v>
      </c>
      <c r="BI59" s="21">
        <f>'[2]20.11.23 ВО'!BI58</f>
        <v>0</v>
      </c>
      <c r="BJ59" s="47">
        <f>'[2]20.11.23 ВО'!BJ58</f>
        <v>1571</v>
      </c>
      <c r="BK59" s="21">
        <f>'[2]20.11.23 ВО'!BK58</f>
        <v>20475495.559999999</v>
      </c>
      <c r="BL59" s="47">
        <f>'[2]20.11.23 ВО'!BL58</f>
        <v>0</v>
      </c>
      <c r="BM59" s="21">
        <f>'[2]20.11.23 ВО'!BM58</f>
        <v>0</v>
      </c>
      <c r="BN59" s="47">
        <f>'[2]20.11.23 ВО'!BN58</f>
        <v>0</v>
      </c>
      <c r="BO59" s="21">
        <f>'[2]20.11.23 ВО'!BO58</f>
        <v>0</v>
      </c>
      <c r="BP59" s="45">
        <f t="shared" si="11"/>
        <v>10320</v>
      </c>
      <c r="BQ59" s="27">
        <f t="shared" si="12"/>
        <v>305244329.55000001</v>
      </c>
      <c r="BR59" s="45">
        <f t="shared" si="13"/>
        <v>0</v>
      </c>
      <c r="BS59" s="21">
        <f t="shared" si="14"/>
        <v>0</v>
      </c>
      <c r="BT59" s="45">
        <f t="shared" si="15"/>
        <v>0</v>
      </c>
      <c r="BU59" s="21">
        <f t="shared" si="16"/>
        <v>0</v>
      </c>
      <c r="BV59" s="47">
        <f>'[2]20.11.23 ВО'!BV58</f>
        <v>10196</v>
      </c>
      <c r="BW59" s="21">
        <f>'[2]20.11.23 ВО'!BW58</f>
        <v>280518728.55000001</v>
      </c>
      <c r="BX59" s="47">
        <f>'[2]20.11.23 ВО'!BX58</f>
        <v>0</v>
      </c>
      <c r="BY59" s="21">
        <f>'[2]20.11.23 ВО'!BY58</f>
        <v>0</v>
      </c>
      <c r="BZ59" s="47">
        <f>'[2]20.11.23 ВО'!BZ58</f>
        <v>0</v>
      </c>
      <c r="CA59" s="21">
        <f>'[2]20.11.23 ВО'!CA58</f>
        <v>0</v>
      </c>
      <c r="CB59" s="47">
        <f>'[2]20.11.23 ВО'!CB58</f>
        <v>124</v>
      </c>
      <c r="CC59" s="21">
        <f>'[2]20.11.23 ВО'!CC58</f>
        <v>24725601</v>
      </c>
      <c r="CD59" s="47">
        <f>'[2]20.11.23 ВО'!CD58</f>
        <v>0</v>
      </c>
      <c r="CE59" s="21">
        <f>'[2]20.11.23 ВО'!CE58</f>
        <v>0</v>
      </c>
    </row>
    <row r="60" spans="1:83" s="19" customFormat="1" ht="30" customHeight="1" x14ac:dyDescent="0.25">
      <c r="A60" s="15">
        <f>1+A59</f>
        <v>47</v>
      </c>
      <c r="B60" s="48" t="s">
        <v>149</v>
      </c>
      <c r="C60" s="15" t="s">
        <v>150</v>
      </c>
      <c r="D60" s="26"/>
      <c r="E60" s="26" t="s">
        <v>57</v>
      </c>
      <c r="F60" s="27">
        <f t="shared" si="20"/>
        <v>147670078.25999999</v>
      </c>
      <c r="G60" s="47">
        <f>'[2]20.11.23 ВО'!G59</f>
        <v>0</v>
      </c>
      <c r="H60" s="21">
        <f>'[2]20.11.23 ВО'!H59</f>
        <v>0</v>
      </c>
      <c r="I60" s="47">
        <f>'[2]20.11.23 ВО'!I59</f>
        <v>0</v>
      </c>
      <c r="J60" s="21">
        <f>'[2]20.11.23 ВО'!J59</f>
        <v>0</v>
      </c>
      <c r="K60" s="27">
        <f t="shared" si="21"/>
        <v>105696491.43000001</v>
      </c>
      <c r="L60" s="47">
        <f>'[2]20.11.23 ВО'!L59</f>
        <v>44894</v>
      </c>
      <c r="M60" s="21">
        <f>'[2]20.11.23 ВО'!M59</f>
        <v>42171975.299999997</v>
      </c>
      <c r="N60" s="47">
        <f>'[2]20.11.23 ВО'!N59</f>
        <v>15644</v>
      </c>
      <c r="O60" s="21">
        <f>'[2]20.11.23 ВО'!O59</f>
        <v>33746483.450000003</v>
      </c>
      <c r="P60" s="47">
        <f>'[2]20.11.23 ВО'!P59</f>
        <v>222</v>
      </c>
      <c r="Q60" s="21">
        <f>'[2]20.11.23 ВО'!Q59</f>
        <v>1915342.96</v>
      </c>
      <c r="R60" s="47">
        <f>'[2]20.11.23 ВО'!R59</f>
        <v>0</v>
      </c>
      <c r="S60" s="21">
        <f>'[2]20.11.23 ВО'!S59</f>
        <v>0</v>
      </c>
      <c r="T60" s="47">
        <f>'[2]20.11.23 ВО'!T59</f>
        <v>29028</v>
      </c>
      <c r="U60" s="21">
        <f>'[2]20.11.23 ВО'!U59</f>
        <v>6510148.8899999997</v>
      </c>
      <c r="V60" s="47">
        <f>'[2]20.11.23 ВО'!V59</f>
        <v>0</v>
      </c>
      <c r="W60" s="21">
        <f>'[2]20.11.23 ВО'!W59</f>
        <v>0</v>
      </c>
      <c r="X60" s="47">
        <f>'[2]20.11.23 ВО'!X59</f>
        <v>12204</v>
      </c>
      <c r="Y60" s="21">
        <f>'[2]20.11.23 ВО'!Y59</f>
        <v>9855958.0999999996</v>
      </c>
      <c r="Z60" s="47">
        <f>'[2]20.11.23 ВО'!Z59</f>
        <v>30236</v>
      </c>
      <c r="AA60" s="49">
        <f>'[2]20.11.23 ВО'!AA59+2344250.87</f>
        <v>52566429.490000002</v>
      </c>
      <c r="AB60" s="47">
        <f>'[2]20.11.23 ВО'!AB59</f>
        <v>0</v>
      </c>
      <c r="AC60" s="21">
        <f>'[2]20.11.23 ВО'!AC59</f>
        <v>0</v>
      </c>
      <c r="AD60" s="47">
        <f>'[2]20.11.23 ВО'!AD59</f>
        <v>1224</v>
      </c>
      <c r="AE60" s="21">
        <f>'[2]20.11.23 ВО'!AE59</f>
        <v>1102128.54</v>
      </c>
      <c r="AF60" s="47">
        <f>'[2]20.11.23 ВО'!AF59</f>
        <v>0</v>
      </c>
      <c r="AG60" s="21">
        <f>'[2]20.11.23 ВО'!AG59</f>
        <v>0</v>
      </c>
      <c r="AH60" s="47">
        <f>'[2]20.11.23 ВО'!AH59</f>
        <v>0</v>
      </c>
      <c r="AI60" s="21">
        <f>'[2]20.11.23 ВО'!AI59</f>
        <v>0</v>
      </c>
      <c r="AJ60" s="47">
        <f>'[2]20.11.23 ВО'!AJ59</f>
        <v>294</v>
      </c>
      <c r="AK60" s="21">
        <f>'[2]20.11.23 ВО'!AK59</f>
        <v>200261.04</v>
      </c>
      <c r="AL60" s="47">
        <f>'[2]20.11.23 ВО'!AL59</f>
        <v>930</v>
      </c>
      <c r="AM60" s="21">
        <f>'[2]20.11.23 ВО'!AM59</f>
        <v>901867.5</v>
      </c>
      <c r="AN60" s="47">
        <f>'[2]20.11.23 ВО'!AN59</f>
        <v>0</v>
      </c>
      <c r="AO60" s="21">
        <f>'[2]20.11.23 ВО'!AO59</f>
        <v>0</v>
      </c>
      <c r="AP60" s="47">
        <f>'[2]20.11.23 ВО'!AP59</f>
        <v>0</v>
      </c>
      <c r="AQ60" s="21">
        <f>'[2]20.11.23 ВО'!AQ59</f>
        <v>0</v>
      </c>
      <c r="AR60" s="47">
        <f>'[2]20.11.23 ВО'!AR59</f>
        <v>0</v>
      </c>
      <c r="AS60" s="21">
        <f>'[2]20.11.23 ВО'!AS59</f>
        <v>0</v>
      </c>
      <c r="AT60" s="47">
        <f>'[2]20.11.23 ВО'!AT59</f>
        <v>0</v>
      </c>
      <c r="AU60" s="21">
        <f>'[2]20.11.23 ВО'!AU59</f>
        <v>0</v>
      </c>
      <c r="AV60" s="47">
        <f>'[2]20.11.23 ВО'!AV59</f>
        <v>0</v>
      </c>
      <c r="AW60" s="21">
        <f>'[2]20.11.23 ВО'!AW59</f>
        <v>0</v>
      </c>
      <c r="AX60" s="45">
        <f t="shared" si="5"/>
        <v>602</v>
      </c>
      <c r="AY60" s="27">
        <f t="shared" si="6"/>
        <v>6731396.46</v>
      </c>
      <c r="AZ60" s="45">
        <f t="shared" si="7"/>
        <v>0</v>
      </c>
      <c r="BA60" s="27">
        <f t="shared" si="8"/>
        <v>0</v>
      </c>
      <c r="BB60" s="45">
        <f t="shared" si="9"/>
        <v>0</v>
      </c>
      <c r="BC60" s="27">
        <f t="shared" si="10"/>
        <v>0</v>
      </c>
      <c r="BD60" s="47">
        <f>'[2]20.11.23 ВО'!BD59</f>
        <v>108</v>
      </c>
      <c r="BE60" s="21">
        <f>'[2]20.11.23 ВО'!BE59</f>
        <v>1083537.99</v>
      </c>
      <c r="BF60" s="47">
        <f>'[2]20.11.23 ВО'!BF59</f>
        <v>0</v>
      </c>
      <c r="BG60" s="21">
        <f>'[2]20.11.23 ВО'!BG59</f>
        <v>0</v>
      </c>
      <c r="BH60" s="47">
        <f>'[2]20.11.23 ВО'!BH59</f>
        <v>0</v>
      </c>
      <c r="BI60" s="21">
        <f>'[2]20.11.23 ВО'!BI59</f>
        <v>0</v>
      </c>
      <c r="BJ60" s="47">
        <f>'[2]20.11.23 ВО'!BJ59</f>
        <v>494</v>
      </c>
      <c r="BK60" s="21">
        <f>'[2]20.11.23 ВО'!BK59</f>
        <v>5647858.4699999997</v>
      </c>
      <c r="BL60" s="47">
        <f>'[2]20.11.23 ВО'!BL59</f>
        <v>0</v>
      </c>
      <c r="BM60" s="21">
        <f>'[2]20.11.23 ВО'!BM59</f>
        <v>0</v>
      </c>
      <c r="BN60" s="47">
        <f>'[2]20.11.23 ВО'!BN59</f>
        <v>0</v>
      </c>
      <c r="BO60" s="21">
        <f>'[2]20.11.23 ВО'!BO59</f>
        <v>0</v>
      </c>
      <c r="BP60" s="45">
        <f t="shared" si="11"/>
        <v>1937</v>
      </c>
      <c r="BQ60" s="27">
        <f t="shared" si="12"/>
        <v>35242190.369999997</v>
      </c>
      <c r="BR60" s="45">
        <f t="shared" si="13"/>
        <v>0</v>
      </c>
      <c r="BS60" s="21">
        <f t="shared" si="14"/>
        <v>0</v>
      </c>
      <c r="BT60" s="45">
        <f t="shared" si="15"/>
        <v>0</v>
      </c>
      <c r="BU60" s="21">
        <f t="shared" si="16"/>
        <v>0</v>
      </c>
      <c r="BV60" s="47">
        <f>'[2]20.11.23 ВО'!BV59</f>
        <v>1937</v>
      </c>
      <c r="BW60" s="21">
        <f>'[2]20.11.23 ВО'!BW59</f>
        <v>35242190.369999997</v>
      </c>
      <c r="BX60" s="47">
        <f>'[2]20.11.23 ВО'!BX59</f>
        <v>0</v>
      </c>
      <c r="BY60" s="21">
        <f>'[2]20.11.23 ВО'!BY59</f>
        <v>0</v>
      </c>
      <c r="BZ60" s="47">
        <f>'[2]20.11.23 ВО'!BZ59</f>
        <v>0</v>
      </c>
      <c r="CA60" s="21">
        <f>'[2]20.11.23 ВО'!CA59</f>
        <v>0</v>
      </c>
      <c r="CB60" s="47">
        <f>'[2]20.11.23 ВО'!CB59</f>
        <v>0</v>
      </c>
      <c r="CC60" s="21">
        <f>'[2]20.11.23 ВО'!CC59</f>
        <v>0</v>
      </c>
      <c r="CD60" s="47">
        <f>'[2]20.11.23 ВО'!CD59</f>
        <v>0</v>
      </c>
      <c r="CE60" s="21">
        <f>'[2]20.11.23 ВО'!CE59</f>
        <v>0</v>
      </c>
    </row>
    <row r="61" spans="1:83" s="19" customFormat="1" ht="30" customHeight="1" x14ac:dyDescent="0.25">
      <c r="A61" s="15">
        <f t="shared" ref="A61:A64" si="22">1+A60</f>
        <v>48</v>
      </c>
      <c r="B61" s="17" t="s">
        <v>151</v>
      </c>
      <c r="C61" s="15" t="s">
        <v>152</v>
      </c>
      <c r="D61" s="26"/>
      <c r="E61" s="26" t="s">
        <v>57</v>
      </c>
      <c r="F61" s="27">
        <f t="shared" si="20"/>
        <v>25328303.16</v>
      </c>
      <c r="G61" s="47">
        <f>'[2]20.11.23 ВО'!G60</f>
        <v>0</v>
      </c>
      <c r="H61" s="21">
        <f>'[2]20.11.23 ВО'!H60</f>
        <v>0</v>
      </c>
      <c r="I61" s="47">
        <f>'[2]20.11.23 ВО'!I60</f>
        <v>0</v>
      </c>
      <c r="J61" s="21">
        <f>'[2]20.11.23 ВО'!J60</f>
        <v>0</v>
      </c>
      <c r="K61" s="27">
        <f t="shared" si="21"/>
        <v>25328303.16</v>
      </c>
      <c r="L61" s="47">
        <f>'[2]20.11.23 ВО'!L60</f>
        <v>17000</v>
      </c>
      <c r="M61" s="21">
        <f>'[2]20.11.23 ВО'!M60</f>
        <v>8183488</v>
      </c>
      <c r="N61" s="47">
        <f>'[2]20.11.23 ВО'!N60</f>
        <v>0</v>
      </c>
      <c r="O61" s="21">
        <f>'[2]20.11.23 ВО'!O60</f>
        <v>0</v>
      </c>
      <c r="P61" s="47">
        <f>'[2]20.11.23 ВО'!P60</f>
        <v>0</v>
      </c>
      <c r="Q61" s="21">
        <f>'[2]20.11.23 ВО'!Q60</f>
        <v>0</v>
      </c>
      <c r="R61" s="47">
        <f>'[2]20.11.23 ВО'!R60</f>
        <v>0</v>
      </c>
      <c r="S61" s="21">
        <f>'[2]20.11.23 ВО'!S60</f>
        <v>0</v>
      </c>
      <c r="T61" s="47">
        <f>'[2]20.11.23 ВО'!T60</f>
        <v>17000</v>
      </c>
      <c r="U61" s="21">
        <f>'[2]20.11.23 ВО'!U60</f>
        <v>8183488</v>
      </c>
      <c r="V61" s="47">
        <f>'[2]20.11.23 ВО'!V60</f>
        <v>0</v>
      </c>
      <c r="W61" s="21">
        <f>'[2]20.11.23 ВО'!W60</f>
        <v>0</v>
      </c>
      <c r="X61" s="47">
        <f>'[2]20.11.23 ВО'!X60</f>
        <v>2850</v>
      </c>
      <c r="Y61" s="21">
        <f>'[2]20.11.23 ВО'!Y60</f>
        <v>1606620.42</v>
      </c>
      <c r="Z61" s="47">
        <f>'[2]20.11.23 ВО'!Z60</f>
        <v>13700</v>
      </c>
      <c r="AA61" s="21">
        <f>'[2]20.11.23 ВО'!AA60</f>
        <v>15538194.74</v>
      </c>
      <c r="AB61" s="47">
        <f>'[2]20.11.23 ВО'!AB60</f>
        <v>0</v>
      </c>
      <c r="AC61" s="21">
        <f>'[2]20.11.23 ВО'!AC60</f>
        <v>0</v>
      </c>
      <c r="AD61" s="47">
        <f>'[2]20.11.23 ВО'!AD60</f>
        <v>0</v>
      </c>
      <c r="AE61" s="21">
        <f>'[2]20.11.23 ВО'!AE60</f>
        <v>0</v>
      </c>
      <c r="AF61" s="47">
        <f>'[2]20.11.23 ВО'!AF60</f>
        <v>0</v>
      </c>
      <c r="AG61" s="21">
        <f>'[2]20.11.23 ВО'!AG60</f>
        <v>0</v>
      </c>
      <c r="AH61" s="47">
        <f>'[2]20.11.23 ВО'!AH60</f>
        <v>0</v>
      </c>
      <c r="AI61" s="21">
        <f>'[2]20.11.23 ВО'!AI60</f>
        <v>0</v>
      </c>
      <c r="AJ61" s="47">
        <f>'[2]20.11.23 ВО'!AJ60</f>
        <v>0</v>
      </c>
      <c r="AK61" s="21">
        <f>'[2]20.11.23 ВО'!AK60</f>
        <v>0</v>
      </c>
      <c r="AL61" s="47">
        <f>'[2]20.11.23 ВО'!AL60</f>
        <v>0</v>
      </c>
      <c r="AM61" s="21">
        <f>'[2]20.11.23 ВО'!AM60</f>
        <v>0</v>
      </c>
      <c r="AN61" s="47">
        <f>'[2]20.11.23 ВО'!AN60</f>
        <v>0</v>
      </c>
      <c r="AO61" s="21">
        <f>'[2]20.11.23 ВО'!AO60</f>
        <v>0</v>
      </c>
      <c r="AP61" s="47">
        <f>'[2]20.11.23 ВО'!AP60</f>
        <v>0</v>
      </c>
      <c r="AQ61" s="21">
        <f>'[2]20.11.23 ВО'!AQ60</f>
        <v>0</v>
      </c>
      <c r="AR61" s="47">
        <f>'[2]20.11.23 ВО'!AR60</f>
        <v>0</v>
      </c>
      <c r="AS61" s="21">
        <f>'[2]20.11.23 ВО'!AS60</f>
        <v>0</v>
      </c>
      <c r="AT61" s="47">
        <f>'[2]20.11.23 ВО'!AT60</f>
        <v>0</v>
      </c>
      <c r="AU61" s="21">
        <f>'[2]20.11.23 ВО'!AU60</f>
        <v>0</v>
      </c>
      <c r="AV61" s="47">
        <f>'[2]20.11.23 ВО'!AV60</f>
        <v>0</v>
      </c>
      <c r="AW61" s="21">
        <f>'[2]20.11.23 ВО'!AW60</f>
        <v>0</v>
      </c>
      <c r="AX61" s="45">
        <f t="shared" si="5"/>
        <v>0</v>
      </c>
      <c r="AY61" s="27">
        <f t="shared" si="6"/>
        <v>0</v>
      </c>
      <c r="AZ61" s="45">
        <f t="shared" si="7"/>
        <v>0</v>
      </c>
      <c r="BA61" s="27">
        <f t="shared" si="8"/>
        <v>0</v>
      </c>
      <c r="BB61" s="45">
        <f t="shared" si="9"/>
        <v>0</v>
      </c>
      <c r="BC61" s="27">
        <f t="shared" si="10"/>
        <v>0</v>
      </c>
      <c r="BD61" s="47">
        <f>'[2]20.11.23 ВО'!BD60</f>
        <v>0</v>
      </c>
      <c r="BE61" s="21">
        <f>'[2]20.11.23 ВО'!BE60</f>
        <v>0</v>
      </c>
      <c r="BF61" s="47">
        <f>'[2]20.11.23 ВО'!BF60</f>
        <v>0</v>
      </c>
      <c r="BG61" s="21">
        <f>'[2]20.11.23 ВО'!BG60</f>
        <v>0</v>
      </c>
      <c r="BH61" s="47">
        <f>'[2]20.11.23 ВО'!BH60</f>
        <v>0</v>
      </c>
      <c r="BI61" s="21">
        <f>'[2]20.11.23 ВО'!BI60</f>
        <v>0</v>
      </c>
      <c r="BJ61" s="47">
        <f>'[2]20.11.23 ВО'!BJ60</f>
        <v>0</v>
      </c>
      <c r="BK61" s="21">
        <f>'[2]20.11.23 ВО'!BK60</f>
        <v>0</v>
      </c>
      <c r="BL61" s="47">
        <f>'[2]20.11.23 ВО'!BL60</f>
        <v>0</v>
      </c>
      <c r="BM61" s="21">
        <f>'[2]20.11.23 ВО'!BM60</f>
        <v>0</v>
      </c>
      <c r="BN61" s="47">
        <f>'[2]20.11.23 ВО'!BN60</f>
        <v>0</v>
      </c>
      <c r="BO61" s="21">
        <f>'[2]20.11.23 ВО'!BO60</f>
        <v>0</v>
      </c>
      <c r="BP61" s="45">
        <f t="shared" si="11"/>
        <v>0</v>
      </c>
      <c r="BQ61" s="27">
        <f t="shared" si="12"/>
        <v>0</v>
      </c>
      <c r="BR61" s="45">
        <f t="shared" si="13"/>
        <v>0</v>
      </c>
      <c r="BS61" s="21">
        <f t="shared" si="14"/>
        <v>0</v>
      </c>
      <c r="BT61" s="45">
        <f t="shared" si="15"/>
        <v>0</v>
      </c>
      <c r="BU61" s="21">
        <f t="shared" si="16"/>
        <v>0</v>
      </c>
      <c r="BV61" s="47">
        <f>'[2]20.11.23 ВО'!BV60</f>
        <v>0</v>
      </c>
      <c r="BW61" s="21">
        <f>'[2]20.11.23 ВО'!BW60</f>
        <v>0</v>
      </c>
      <c r="BX61" s="47">
        <f>'[2]20.11.23 ВО'!BX60</f>
        <v>0</v>
      </c>
      <c r="BY61" s="21">
        <f>'[2]20.11.23 ВО'!BY60</f>
        <v>0</v>
      </c>
      <c r="BZ61" s="47">
        <f>'[2]20.11.23 ВО'!BZ60</f>
        <v>0</v>
      </c>
      <c r="CA61" s="21">
        <f>'[2]20.11.23 ВО'!CA60</f>
        <v>0</v>
      </c>
      <c r="CB61" s="47">
        <f>'[2]20.11.23 ВО'!CB60</f>
        <v>0</v>
      </c>
      <c r="CC61" s="21">
        <f>'[2]20.11.23 ВО'!CC60</f>
        <v>0</v>
      </c>
      <c r="CD61" s="47">
        <f>'[2]20.11.23 ВО'!CD60</f>
        <v>0</v>
      </c>
      <c r="CE61" s="21">
        <f>'[2]20.11.23 ВО'!CE60</f>
        <v>0</v>
      </c>
    </row>
    <row r="62" spans="1:83" s="19" customFormat="1" ht="30" customHeight="1" x14ac:dyDescent="0.25">
      <c r="A62" s="15">
        <f t="shared" si="22"/>
        <v>49</v>
      </c>
      <c r="B62" s="17" t="s">
        <v>153</v>
      </c>
      <c r="C62" s="15" t="s">
        <v>154</v>
      </c>
      <c r="D62" s="26"/>
      <c r="E62" s="26" t="s">
        <v>111</v>
      </c>
      <c r="F62" s="27">
        <f t="shared" si="20"/>
        <v>23575267.100000001</v>
      </c>
      <c r="G62" s="47">
        <f>'[2]20.11.23 ВО'!G61</f>
        <v>0</v>
      </c>
      <c r="H62" s="21">
        <f>'[2]20.11.23 ВО'!H61</f>
        <v>0</v>
      </c>
      <c r="I62" s="47">
        <f>'[2]20.11.23 ВО'!I61</f>
        <v>0</v>
      </c>
      <c r="J62" s="21">
        <f>'[2]20.11.23 ВО'!J61</f>
        <v>0</v>
      </c>
      <c r="K62" s="27">
        <f t="shared" si="21"/>
        <v>14042128.609999999</v>
      </c>
      <c r="L62" s="47">
        <f>'[2]20.11.23 ВО'!L61</f>
        <v>18889</v>
      </c>
      <c r="M62" s="21">
        <f>'[2]20.11.23 ВО'!M61</f>
        <v>8465993.8000000007</v>
      </c>
      <c r="N62" s="47">
        <f>'[2]20.11.23 ВО'!N61</f>
        <v>425</v>
      </c>
      <c r="O62" s="21">
        <f>'[2]20.11.23 ВО'!O61</f>
        <v>752747.38</v>
      </c>
      <c r="P62" s="47">
        <f>'[2]20.11.23 ВО'!P61</f>
        <v>2391</v>
      </c>
      <c r="Q62" s="21">
        <f>'[2]20.11.23 ВО'!Q61</f>
        <v>6005072.1799999997</v>
      </c>
      <c r="R62" s="47">
        <f>'[2]20.11.23 ВО'!R61</f>
        <v>413</v>
      </c>
      <c r="S62" s="21">
        <f>'[2]20.11.23 ВО'!S61</f>
        <v>381165.98</v>
      </c>
      <c r="T62" s="47">
        <f>'[2]20.11.23 ВО'!T61</f>
        <v>16073</v>
      </c>
      <c r="U62" s="21">
        <f>'[2]20.11.23 ВО'!U61</f>
        <v>1708174.24</v>
      </c>
      <c r="V62" s="47">
        <f>'[2]20.11.23 ВО'!V61</f>
        <v>0</v>
      </c>
      <c r="W62" s="21">
        <f>'[2]20.11.23 ВО'!W61</f>
        <v>0</v>
      </c>
      <c r="X62" s="47">
        <f>'[2]20.11.23 ВО'!X61</f>
        <v>172</v>
      </c>
      <c r="Y62" s="21">
        <f>'[2]20.11.23 ВО'!Y61</f>
        <v>149218.35999999999</v>
      </c>
      <c r="Z62" s="47">
        <f>'[2]20.11.23 ВО'!Z61</f>
        <v>6231</v>
      </c>
      <c r="AA62" s="21">
        <f>'[2]20.11.23 ВО'!AA61</f>
        <v>3994072.11</v>
      </c>
      <c r="AB62" s="47">
        <f>'[2]20.11.23 ВО'!AB61</f>
        <v>0</v>
      </c>
      <c r="AC62" s="21">
        <f>'[2]20.11.23 ВО'!AC61</f>
        <v>0</v>
      </c>
      <c r="AD62" s="47">
        <f>'[2]20.11.23 ВО'!AD61</f>
        <v>737</v>
      </c>
      <c r="AE62" s="21">
        <f>'[2]20.11.23 ВО'!AE61</f>
        <v>494030.04</v>
      </c>
      <c r="AF62" s="47">
        <f>'[2]20.11.23 ВО'!AF61</f>
        <v>0</v>
      </c>
      <c r="AG62" s="21">
        <f>'[2]20.11.23 ВО'!AG61</f>
        <v>0</v>
      </c>
      <c r="AH62" s="47">
        <f>'[2]20.11.23 ВО'!AH61</f>
        <v>0</v>
      </c>
      <c r="AI62" s="21">
        <f>'[2]20.11.23 ВО'!AI61</f>
        <v>0</v>
      </c>
      <c r="AJ62" s="47">
        <f>'[2]20.11.23 ВО'!AJ61</f>
        <v>454</v>
      </c>
      <c r="AK62" s="21">
        <f>'[2]20.11.23 ВО'!AK61</f>
        <v>210111.82</v>
      </c>
      <c r="AL62" s="47">
        <f>'[2]20.11.23 ВО'!AL61</f>
        <v>283</v>
      </c>
      <c r="AM62" s="21">
        <f>'[2]20.11.23 ВО'!AM61</f>
        <v>283918.21999999997</v>
      </c>
      <c r="AN62" s="47">
        <f>'[2]20.11.23 ВО'!AN61</f>
        <v>0</v>
      </c>
      <c r="AO62" s="21">
        <f>'[2]20.11.23 ВО'!AO61</f>
        <v>0</v>
      </c>
      <c r="AP62" s="47">
        <f>'[2]20.11.23 ВО'!AP61</f>
        <v>0</v>
      </c>
      <c r="AQ62" s="21">
        <f>'[2]20.11.23 ВО'!AQ61</f>
        <v>0</v>
      </c>
      <c r="AR62" s="47">
        <f>'[2]20.11.23 ВО'!AR61</f>
        <v>0</v>
      </c>
      <c r="AS62" s="21">
        <f>'[2]20.11.23 ВО'!AS61</f>
        <v>0</v>
      </c>
      <c r="AT62" s="47">
        <f>'[2]20.11.23 ВО'!AT61</f>
        <v>0</v>
      </c>
      <c r="AU62" s="21">
        <f>'[2]20.11.23 ВО'!AU61</f>
        <v>0</v>
      </c>
      <c r="AV62" s="47">
        <f>'[2]20.11.23 ВО'!AV61</f>
        <v>854</v>
      </c>
      <c r="AW62" s="21">
        <f>'[2]20.11.23 ВО'!AW61</f>
        <v>938814.3</v>
      </c>
      <c r="AX62" s="45">
        <f t="shared" si="5"/>
        <v>881</v>
      </c>
      <c r="AY62" s="27">
        <f t="shared" si="6"/>
        <v>9533138.4900000002</v>
      </c>
      <c r="AZ62" s="45">
        <f t="shared" si="7"/>
        <v>0</v>
      </c>
      <c r="BA62" s="27">
        <f t="shared" si="8"/>
        <v>0</v>
      </c>
      <c r="BB62" s="45">
        <f t="shared" si="9"/>
        <v>0</v>
      </c>
      <c r="BC62" s="27">
        <f t="shared" si="10"/>
        <v>0</v>
      </c>
      <c r="BD62" s="47">
        <f>'[2]20.11.23 ВО'!BD61</f>
        <v>881</v>
      </c>
      <c r="BE62" s="21">
        <f>'[2]20.11.23 ВО'!BE61</f>
        <v>9533138.4900000002</v>
      </c>
      <c r="BF62" s="47">
        <f>'[2]20.11.23 ВО'!BF61</f>
        <v>0</v>
      </c>
      <c r="BG62" s="21">
        <f>'[2]20.11.23 ВО'!BG61</f>
        <v>0</v>
      </c>
      <c r="BH62" s="47">
        <f>'[2]20.11.23 ВО'!BH61</f>
        <v>0</v>
      </c>
      <c r="BI62" s="21">
        <f>'[2]20.11.23 ВО'!BI61</f>
        <v>0</v>
      </c>
      <c r="BJ62" s="47">
        <f>'[2]20.11.23 ВО'!BJ61</f>
        <v>0</v>
      </c>
      <c r="BK62" s="21">
        <f>'[2]20.11.23 ВО'!BK61</f>
        <v>0</v>
      </c>
      <c r="BL62" s="47">
        <f>'[2]20.11.23 ВО'!BL61</f>
        <v>0</v>
      </c>
      <c r="BM62" s="21">
        <f>'[2]20.11.23 ВО'!BM61</f>
        <v>0</v>
      </c>
      <c r="BN62" s="47">
        <f>'[2]20.11.23 ВО'!BN61</f>
        <v>0</v>
      </c>
      <c r="BO62" s="21">
        <f>'[2]20.11.23 ВО'!BO61</f>
        <v>0</v>
      </c>
      <c r="BP62" s="45">
        <f t="shared" si="11"/>
        <v>0</v>
      </c>
      <c r="BQ62" s="27">
        <f t="shared" si="12"/>
        <v>0</v>
      </c>
      <c r="BR62" s="45">
        <f t="shared" si="13"/>
        <v>0</v>
      </c>
      <c r="BS62" s="21">
        <f t="shared" si="14"/>
        <v>0</v>
      </c>
      <c r="BT62" s="45">
        <f t="shared" si="15"/>
        <v>0</v>
      </c>
      <c r="BU62" s="21">
        <f t="shared" si="16"/>
        <v>0</v>
      </c>
      <c r="BV62" s="47">
        <f>'[2]20.11.23 ВО'!BV61</f>
        <v>0</v>
      </c>
      <c r="BW62" s="21">
        <f>'[2]20.11.23 ВО'!BW61</f>
        <v>0</v>
      </c>
      <c r="BX62" s="47">
        <f>'[2]20.11.23 ВО'!BX61</f>
        <v>0</v>
      </c>
      <c r="BY62" s="21">
        <f>'[2]20.11.23 ВО'!BY61</f>
        <v>0</v>
      </c>
      <c r="BZ62" s="47">
        <f>'[2]20.11.23 ВО'!BZ61</f>
        <v>0</v>
      </c>
      <c r="CA62" s="21">
        <f>'[2]20.11.23 ВО'!CA61</f>
        <v>0</v>
      </c>
      <c r="CB62" s="47">
        <f>'[2]20.11.23 ВО'!CB61</f>
        <v>0</v>
      </c>
      <c r="CC62" s="21">
        <f>'[2]20.11.23 ВО'!CC61</f>
        <v>0</v>
      </c>
      <c r="CD62" s="47">
        <f>'[2]20.11.23 ВО'!CD61</f>
        <v>0</v>
      </c>
      <c r="CE62" s="21">
        <f>'[2]20.11.23 ВО'!CE61</f>
        <v>0</v>
      </c>
    </row>
    <row r="63" spans="1:83" s="19" customFormat="1" ht="30" customHeight="1" x14ac:dyDescent="0.25">
      <c r="A63" s="15">
        <f t="shared" si="22"/>
        <v>50</v>
      </c>
      <c r="B63" s="17" t="s">
        <v>155</v>
      </c>
      <c r="C63" s="15" t="s">
        <v>156</v>
      </c>
      <c r="D63" s="26"/>
      <c r="E63" s="26" t="s">
        <v>111</v>
      </c>
      <c r="F63" s="27">
        <f t="shared" si="20"/>
        <v>5794253.1799999997</v>
      </c>
      <c r="G63" s="47">
        <f>'[2]20.11.23 ВО'!G62</f>
        <v>0</v>
      </c>
      <c r="H63" s="21">
        <f>'[2]20.11.23 ВО'!H62</f>
        <v>0</v>
      </c>
      <c r="I63" s="47">
        <f>'[2]20.11.23 ВО'!I62</f>
        <v>0</v>
      </c>
      <c r="J63" s="21">
        <f>'[2]20.11.23 ВО'!J62</f>
        <v>0</v>
      </c>
      <c r="K63" s="27">
        <f t="shared" si="21"/>
        <v>241532.28</v>
      </c>
      <c r="L63" s="47">
        <f>'[2]20.11.23 ВО'!L62</f>
        <v>0</v>
      </c>
      <c r="M63" s="21">
        <f>'[2]20.11.23 ВО'!M62</f>
        <v>0</v>
      </c>
      <c r="N63" s="47">
        <f>'[2]20.11.23 ВО'!N62</f>
        <v>0</v>
      </c>
      <c r="O63" s="21">
        <f>'[2]20.11.23 ВО'!O62</f>
        <v>0</v>
      </c>
      <c r="P63" s="47">
        <f>'[2]20.11.23 ВО'!P62</f>
        <v>0</v>
      </c>
      <c r="Q63" s="21">
        <f>'[2]20.11.23 ВО'!Q62</f>
        <v>0</v>
      </c>
      <c r="R63" s="47">
        <f>'[2]20.11.23 ВО'!R62</f>
        <v>0</v>
      </c>
      <c r="S63" s="21">
        <f>'[2]20.11.23 ВО'!S62</f>
        <v>0</v>
      </c>
      <c r="T63" s="47">
        <f>'[2]20.11.23 ВО'!T62</f>
        <v>0</v>
      </c>
      <c r="U63" s="21">
        <f>'[2]20.11.23 ВО'!U62</f>
        <v>0</v>
      </c>
      <c r="V63" s="47">
        <f>'[2]20.11.23 ВО'!V62</f>
        <v>0</v>
      </c>
      <c r="W63" s="21">
        <f>'[2]20.11.23 ВО'!W62</f>
        <v>0</v>
      </c>
      <c r="X63" s="47">
        <f>'[2]20.11.23 ВО'!X62</f>
        <v>0</v>
      </c>
      <c r="Y63" s="21">
        <f>'[2]20.11.23 ВО'!Y62</f>
        <v>0</v>
      </c>
      <c r="Z63" s="47">
        <f>'[2]20.11.23 ВО'!Z62</f>
        <v>271</v>
      </c>
      <c r="AA63" s="21">
        <f>'[2]20.11.23 ВО'!AA62</f>
        <v>241532.28</v>
      </c>
      <c r="AB63" s="47">
        <f>'[2]20.11.23 ВО'!AB62</f>
        <v>0</v>
      </c>
      <c r="AC63" s="21">
        <f>'[2]20.11.23 ВО'!AC62</f>
        <v>0</v>
      </c>
      <c r="AD63" s="47">
        <f>'[2]20.11.23 ВО'!AD62</f>
        <v>0</v>
      </c>
      <c r="AE63" s="21">
        <f>'[2]20.11.23 ВО'!AE62</f>
        <v>0</v>
      </c>
      <c r="AF63" s="47">
        <f>'[2]20.11.23 ВО'!AF62</f>
        <v>0</v>
      </c>
      <c r="AG63" s="21">
        <f>'[2]20.11.23 ВО'!AG62</f>
        <v>0</v>
      </c>
      <c r="AH63" s="47">
        <f>'[2]20.11.23 ВО'!AH62</f>
        <v>0</v>
      </c>
      <c r="AI63" s="21">
        <f>'[2]20.11.23 ВО'!AI62</f>
        <v>0</v>
      </c>
      <c r="AJ63" s="47">
        <f>'[2]20.11.23 ВО'!AJ62</f>
        <v>0</v>
      </c>
      <c r="AK63" s="21">
        <f>'[2]20.11.23 ВО'!AK62</f>
        <v>0</v>
      </c>
      <c r="AL63" s="47">
        <f>'[2]20.11.23 ВО'!AL62</f>
        <v>0</v>
      </c>
      <c r="AM63" s="21">
        <f>'[2]20.11.23 ВО'!AM62</f>
        <v>0</v>
      </c>
      <c r="AN63" s="47">
        <f>'[2]20.11.23 ВО'!AN62</f>
        <v>0</v>
      </c>
      <c r="AO63" s="21">
        <f>'[2]20.11.23 ВО'!AO62</f>
        <v>0</v>
      </c>
      <c r="AP63" s="47">
        <f>'[2]20.11.23 ВО'!AP62</f>
        <v>0</v>
      </c>
      <c r="AQ63" s="21">
        <f>'[2]20.11.23 ВО'!AQ62</f>
        <v>0</v>
      </c>
      <c r="AR63" s="47">
        <f>'[2]20.11.23 ВО'!AR62</f>
        <v>0</v>
      </c>
      <c r="AS63" s="21">
        <f>'[2]20.11.23 ВО'!AS62</f>
        <v>0</v>
      </c>
      <c r="AT63" s="47">
        <f>'[2]20.11.23 ВО'!AT62</f>
        <v>0</v>
      </c>
      <c r="AU63" s="21">
        <f>'[2]20.11.23 ВО'!AU62</f>
        <v>0</v>
      </c>
      <c r="AV63" s="47">
        <f>'[2]20.11.23 ВО'!AV62</f>
        <v>0</v>
      </c>
      <c r="AW63" s="21">
        <f>'[2]20.11.23 ВО'!AW62</f>
        <v>0</v>
      </c>
      <c r="AX63" s="45">
        <f t="shared" si="5"/>
        <v>126</v>
      </c>
      <c r="AY63" s="27">
        <f t="shared" si="6"/>
        <v>3783345.9</v>
      </c>
      <c r="AZ63" s="45">
        <f t="shared" si="7"/>
        <v>0</v>
      </c>
      <c r="BA63" s="27">
        <f t="shared" si="8"/>
        <v>0</v>
      </c>
      <c r="BB63" s="45">
        <f t="shared" si="9"/>
        <v>0</v>
      </c>
      <c r="BC63" s="27">
        <f t="shared" si="10"/>
        <v>0</v>
      </c>
      <c r="BD63" s="47">
        <f>'[2]20.11.23 ВО'!BD62</f>
        <v>0</v>
      </c>
      <c r="BE63" s="21">
        <f>'[2]20.11.23 ВО'!BE62</f>
        <v>0</v>
      </c>
      <c r="BF63" s="47">
        <f>'[2]20.11.23 ВО'!BF62</f>
        <v>0</v>
      </c>
      <c r="BG63" s="21">
        <f>'[2]20.11.23 ВО'!BG62</f>
        <v>0</v>
      </c>
      <c r="BH63" s="47">
        <f>'[2]20.11.23 ВО'!BH62</f>
        <v>0</v>
      </c>
      <c r="BI63" s="21">
        <f>'[2]20.11.23 ВО'!BI62</f>
        <v>0</v>
      </c>
      <c r="BJ63" s="47">
        <f>'[2]20.11.23 ВО'!BJ62</f>
        <v>126</v>
      </c>
      <c r="BK63" s="21">
        <f>'[2]20.11.23 ВО'!BK62</f>
        <v>3783345.9</v>
      </c>
      <c r="BL63" s="47">
        <f>'[2]20.11.23 ВО'!BL62</f>
        <v>0</v>
      </c>
      <c r="BM63" s="21">
        <f>'[2]20.11.23 ВО'!BM62</f>
        <v>0</v>
      </c>
      <c r="BN63" s="47">
        <f>'[2]20.11.23 ВО'!BN62</f>
        <v>0</v>
      </c>
      <c r="BO63" s="21">
        <f>'[2]20.11.23 ВО'!BO62</f>
        <v>0</v>
      </c>
      <c r="BP63" s="45">
        <f t="shared" si="11"/>
        <v>25</v>
      </c>
      <c r="BQ63" s="27">
        <f t="shared" si="12"/>
        <v>1769375</v>
      </c>
      <c r="BR63" s="45">
        <f t="shared" si="13"/>
        <v>0</v>
      </c>
      <c r="BS63" s="21">
        <f t="shared" si="14"/>
        <v>0</v>
      </c>
      <c r="BT63" s="45">
        <f t="shared" si="15"/>
        <v>0</v>
      </c>
      <c r="BU63" s="21">
        <f t="shared" si="16"/>
        <v>0</v>
      </c>
      <c r="BV63" s="47">
        <f>'[2]20.11.23 ВО'!BV62</f>
        <v>0</v>
      </c>
      <c r="BW63" s="21">
        <f>'[2]20.11.23 ВО'!BW62</f>
        <v>0</v>
      </c>
      <c r="BX63" s="47">
        <f>'[2]20.11.23 ВО'!BX62</f>
        <v>0</v>
      </c>
      <c r="BY63" s="21">
        <f>'[2]20.11.23 ВО'!BY62</f>
        <v>0</v>
      </c>
      <c r="BZ63" s="47">
        <f>'[2]20.11.23 ВО'!BZ62</f>
        <v>0</v>
      </c>
      <c r="CA63" s="21">
        <f>'[2]20.11.23 ВО'!CA62</f>
        <v>0</v>
      </c>
      <c r="CB63" s="47">
        <f>'[2]20.11.23 ВО'!CB62</f>
        <v>25</v>
      </c>
      <c r="CC63" s="21">
        <f>'[2]20.11.23 ВО'!CC62</f>
        <v>1769375</v>
      </c>
      <c r="CD63" s="47">
        <f>'[2]20.11.23 ВО'!CD62</f>
        <v>0</v>
      </c>
      <c r="CE63" s="21">
        <f>'[2]20.11.23 ВО'!CE62</f>
        <v>0</v>
      </c>
    </row>
    <row r="64" spans="1:83" s="19" customFormat="1" ht="30" customHeight="1" x14ac:dyDescent="0.25">
      <c r="A64" s="15">
        <f t="shared" si="22"/>
        <v>51</v>
      </c>
      <c r="B64" s="17" t="s">
        <v>157</v>
      </c>
      <c r="C64" s="15" t="s">
        <v>158</v>
      </c>
      <c r="D64" s="26"/>
      <c r="E64" s="26" t="s">
        <v>111</v>
      </c>
      <c r="F64" s="27">
        <f t="shared" si="20"/>
        <v>0</v>
      </c>
      <c r="G64" s="47">
        <f>'[2]20.11.23 ВО'!G63</f>
        <v>0</v>
      </c>
      <c r="H64" s="21">
        <f>'[2]20.11.23 ВО'!H63</f>
        <v>0</v>
      </c>
      <c r="I64" s="47">
        <f>'[2]20.11.23 ВО'!I63</f>
        <v>0</v>
      </c>
      <c r="J64" s="21">
        <f>'[2]20.11.23 ВО'!J63</f>
        <v>0</v>
      </c>
      <c r="K64" s="27">
        <f t="shared" si="21"/>
        <v>0</v>
      </c>
      <c r="L64" s="47">
        <f>'[2]20.11.23 ВО'!L63</f>
        <v>0</v>
      </c>
      <c r="M64" s="21">
        <f>'[2]20.11.23 ВО'!M63</f>
        <v>0</v>
      </c>
      <c r="N64" s="47">
        <f>'[2]20.11.23 ВО'!N63</f>
        <v>0</v>
      </c>
      <c r="O64" s="21">
        <f>'[2]20.11.23 ВО'!O63</f>
        <v>0</v>
      </c>
      <c r="P64" s="47">
        <f>'[2]20.11.23 ВО'!P63</f>
        <v>0</v>
      </c>
      <c r="Q64" s="21">
        <f>'[2]20.11.23 ВО'!Q63</f>
        <v>0</v>
      </c>
      <c r="R64" s="47">
        <f>'[2]20.11.23 ВО'!R63</f>
        <v>0</v>
      </c>
      <c r="S64" s="21">
        <f>'[2]20.11.23 ВО'!S63</f>
        <v>0</v>
      </c>
      <c r="T64" s="47">
        <f>'[2]20.11.23 ВО'!T63</f>
        <v>0</v>
      </c>
      <c r="U64" s="21">
        <f>'[2]20.11.23 ВО'!U63</f>
        <v>0</v>
      </c>
      <c r="V64" s="47">
        <f>'[2]20.11.23 ВО'!V63</f>
        <v>0</v>
      </c>
      <c r="W64" s="21">
        <f>'[2]20.11.23 ВО'!W63</f>
        <v>0</v>
      </c>
      <c r="X64" s="47">
        <f>'[2]20.11.23 ВО'!X63</f>
        <v>0</v>
      </c>
      <c r="Y64" s="21">
        <f>'[2]20.11.23 ВО'!Y63</f>
        <v>0</v>
      </c>
      <c r="Z64" s="47">
        <f>'[2]20.11.23 ВО'!Z63</f>
        <v>0</v>
      </c>
      <c r="AA64" s="21">
        <f>'[2]20.11.23 ВО'!AA63</f>
        <v>0</v>
      </c>
      <c r="AB64" s="47">
        <f>'[2]20.11.23 ВО'!AB63</f>
        <v>0</v>
      </c>
      <c r="AC64" s="21">
        <f>'[2]20.11.23 ВО'!AC63</f>
        <v>0</v>
      </c>
      <c r="AD64" s="47">
        <f>'[2]20.11.23 ВО'!AD63</f>
        <v>0</v>
      </c>
      <c r="AE64" s="21">
        <f>'[2]20.11.23 ВО'!AE63</f>
        <v>0</v>
      </c>
      <c r="AF64" s="47">
        <f>'[2]20.11.23 ВО'!AF63</f>
        <v>0</v>
      </c>
      <c r="AG64" s="21">
        <f>'[2]20.11.23 ВО'!AG63</f>
        <v>0</v>
      </c>
      <c r="AH64" s="47">
        <f>'[2]20.11.23 ВО'!AH63</f>
        <v>0</v>
      </c>
      <c r="AI64" s="21">
        <f>'[2]20.11.23 ВО'!AI63</f>
        <v>0</v>
      </c>
      <c r="AJ64" s="47">
        <f>'[2]20.11.23 ВО'!AJ63</f>
        <v>0</v>
      </c>
      <c r="AK64" s="21">
        <f>'[2]20.11.23 ВО'!AK63</f>
        <v>0</v>
      </c>
      <c r="AL64" s="47">
        <f>'[2]20.11.23 ВО'!AL63</f>
        <v>0</v>
      </c>
      <c r="AM64" s="21">
        <f>'[2]20.11.23 ВО'!AM63</f>
        <v>0</v>
      </c>
      <c r="AN64" s="47">
        <f>'[2]20.11.23 ВО'!AN63</f>
        <v>0</v>
      </c>
      <c r="AO64" s="21">
        <f>'[2]20.11.23 ВО'!AO63</f>
        <v>0</v>
      </c>
      <c r="AP64" s="47">
        <f>'[2]20.11.23 ВО'!AP63</f>
        <v>0</v>
      </c>
      <c r="AQ64" s="21">
        <f>'[2]20.11.23 ВО'!AQ63</f>
        <v>0</v>
      </c>
      <c r="AR64" s="47">
        <f>'[2]20.11.23 ВО'!AR63</f>
        <v>0</v>
      </c>
      <c r="AS64" s="21">
        <f>'[2]20.11.23 ВО'!AS63</f>
        <v>0</v>
      </c>
      <c r="AT64" s="47">
        <f>'[2]20.11.23 ВО'!AT63</f>
        <v>0</v>
      </c>
      <c r="AU64" s="21">
        <f>'[2]20.11.23 ВО'!AU63</f>
        <v>0</v>
      </c>
      <c r="AV64" s="47">
        <f>'[2]20.11.23 ВО'!AV63</f>
        <v>0</v>
      </c>
      <c r="AW64" s="21">
        <f>'[2]20.11.23 ВО'!AW63</f>
        <v>0</v>
      </c>
      <c r="AX64" s="45">
        <f t="shared" si="5"/>
        <v>0</v>
      </c>
      <c r="AY64" s="27">
        <f t="shared" si="6"/>
        <v>0</v>
      </c>
      <c r="AZ64" s="45">
        <f t="shared" si="7"/>
        <v>0</v>
      </c>
      <c r="BA64" s="27">
        <f t="shared" si="8"/>
        <v>0</v>
      </c>
      <c r="BB64" s="45">
        <f t="shared" si="9"/>
        <v>0</v>
      </c>
      <c r="BC64" s="27">
        <f t="shared" si="10"/>
        <v>0</v>
      </c>
      <c r="BD64" s="47">
        <f>'[2]20.11.23 ВО'!BD63</f>
        <v>0</v>
      </c>
      <c r="BE64" s="21">
        <f>'[2]20.11.23 ВО'!BE63</f>
        <v>0</v>
      </c>
      <c r="BF64" s="47">
        <f>'[2]20.11.23 ВО'!BF63</f>
        <v>0</v>
      </c>
      <c r="BG64" s="21">
        <f>'[2]20.11.23 ВО'!BG63</f>
        <v>0</v>
      </c>
      <c r="BH64" s="47">
        <f>'[2]20.11.23 ВО'!BH63</f>
        <v>0</v>
      </c>
      <c r="BI64" s="21">
        <f>'[2]20.11.23 ВО'!BI63</f>
        <v>0</v>
      </c>
      <c r="BJ64" s="47">
        <f>'[2]20.11.23 ВО'!BJ63</f>
        <v>0</v>
      </c>
      <c r="BK64" s="21">
        <f>'[2]20.11.23 ВО'!BK63</f>
        <v>0</v>
      </c>
      <c r="BL64" s="47">
        <f>'[2]20.11.23 ВО'!BL63</f>
        <v>0</v>
      </c>
      <c r="BM64" s="21">
        <f>'[2]20.11.23 ВО'!BM63</f>
        <v>0</v>
      </c>
      <c r="BN64" s="47">
        <f>'[2]20.11.23 ВО'!BN63</f>
        <v>0</v>
      </c>
      <c r="BO64" s="21">
        <f>'[2]20.11.23 ВО'!BO63</f>
        <v>0</v>
      </c>
      <c r="BP64" s="45">
        <f t="shared" si="11"/>
        <v>0</v>
      </c>
      <c r="BQ64" s="27">
        <f t="shared" si="12"/>
        <v>0</v>
      </c>
      <c r="BR64" s="45">
        <f t="shared" si="13"/>
        <v>0</v>
      </c>
      <c r="BS64" s="21">
        <f t="shared" si="14"/>
        <v>0</v>
      </c>
      <c r="BT64" s="45">
        <f t="shared" si="15"/>
        <v>0</v>
      </c>
      <c r="BU64" s="21">
        <f t="shared" si="16"/>
        <v>0</v>
      </c>
      <c r="BV64" s="47">
        <f>'[2]20.11.23 ВО'!BV63</f>
        <v>0</v>
      </c>
      <c r="BW64" s="21">
        <f>'[2]20.11.23 ВО'!BW63</f>
        <v>0</v>
      </c>
      <c r="BX64" s="47">
        <f>'[2]20.11.23 ВО'!BX63</f>
        <v>0</v>
      </c>
      <c r="BY64" s="21">
        <f>'[2]20.11.23 ВО'!BY63</f>
        <v>0</v>
      </c>
      <c r="BZ64" s="47">
        <f>'[2]20.11.23 ВО'!BZ63</f>
        <v>0</v>
      </c>
      <c r="CA64" s="21">
        <f>'[2]20.11.23 ВО'!CA63</f>
        <v>0</v>
      </c>
      <c r="CB64" s="47">
        <f>'[2]20.11.23 ВО'!CB63</f>
        <v>0</v>
      </c>
      <c r="CC64" s="21">
        <f>'[2]20.11.23 ВО'!CC63</f>
        <v>0</v>
      </c>
      <c r="CD64" s="47">
        <f>'[2]20.11.23 ВО'!CD63</f>
        <v>0</v>
      </c>
      <c r="CE64" s="21">
        <f>'[2]20.11.23 ВО'!CE63</f>
        <v>0</v>
      </c>
    </row>
    <row r="65" spans="1:83" s="19" customFormat="1" ht="30" customHeight="1" x14ac:dyDescent="0.25">
      <c r="A65" s="18"/>
      <c r="B65" s="16" t="s">
        <v>159</v>
      </c>
      <c r="C65" s="18"/>
      <c r="D65" s="26"/>
      <c r="E65" s="26"/>
      <c r="F65" s="27"/>
      <c r="G65" s="47">
        <f>'[2]20.11.23 ВО'!G64</f>
        <v>0</v>
      </c>
      <c r="H65" s="21">
        <f>'[2]20.11.23 ВО'!H64</f>
        <v>0</v>
      </c>
      <c r="I65" s="47">
        <f>'[2]20.11.23 ВО'!I64</f>
        <v>0</v>
      </c>
      <c r="J65" s="21">
        <f>'[2]20.11.23 ВО'!J64</f>
        <v>0</v>
      </c>
      <c r="K65" s="27"/>
      <c r="L65" s="47">
        <f>'[2]20.11.23 ВО'!L64</f>
        <v>0</v>
      </c>
      <c r="M65" s="21">
        <f>'[2]20.11.23 ВО'!M64</f>
        <v>0</v>
      </c>
      <c r="N65" s="47">
        <f>'[2]20.11.23 ВО'!N64</f>
        <v>0</v>
      </c>
      <c r="O65" s="21">
        <f>'[2]20.11.23 ВО'!O64</f>
        <v>0</v>
      </c>
      <c r="P65" s="47">
        <f>'[2]20.11.23 ВО'!P64</f>
        <v>0</v>
      </c>
      <c r="Q65" s="21">
        <f>'[2]20.11.23 ВО'!Q64</f>
        <v>0</v>
      </c>
      <c r="R65" s="47">
        <f>'[2]20.11.23 ВО'!R64</f>
        <v>0</v>
      </c>
      <c r="S65" s="21">
        <f>'[2]20.11.23 ВО'!S64</f>
        <v>0</v>
      </c>
      <c r="T65" s="47">
        <f>'[2]20.11.23 ВО'!T64</f>
        <v>0</v>
      </c>
      <c r="U65" s="21">
        <f>'[2]20.11.23 ВО'!U64</f>
        <v>0</v>
      </c>
      <c r="V65" s="47">
        <f>'[2]20.11.23 ВО'!V64</f>
        <v>0</v>
      </c>
      <c r="W65" s="21">
        <f>'[2]20.11.23 ВО'!W64</f>
        <v>0</v>
      </c>
      <c r="X65" s="47">
        <f>'[2]20.11.23 ВО'!X64</f>
        <v>0</v>
      </c>
      <c r="Y65" s="21">
        <f>'[2]20.11.23 ВО'!Y64</f>
        <v>0</v>
      </c>
      <c r="Z65" s="47">
        <f>'[2]20.11.23 ВО'!Z64</f>
        <v>0</v>
      </c>
      <c r="AA65" s="21">
        <f>'[2]20.11.23 ВО'!AA64</f>
        <v>0</v>
      </c>
      <c r="AB65" s="47">
        <f>'[2]20.11.23 ВО'!AB64</f>
        <v>0</v>
      </c>
      <c r="AC65" s="21">
        <f>'[2]20.11.23 ВО'!AC64</f>
        <v>0</v>
      </c>
      <c r="AD65" s="47">
        <f>'[2]20.11.23 ВО'!AD64</f>
        <v>0</v>
      </c>
      <c r="AE65" s="21">
        <f>'[2]20.11.23 ВО'!AE64</f>
        <v>0</v>
      </c>
      <c r="AF65" s="47">
        <f>'[2]20.11.23 ВО'!AF64</f>
        <v>0</v>
      </c>
      <c r="AG65" s="21">
        <f>'[2]20.11.23 ВО'!AG64</f>
        <v>0</v>
      </c>
      <c r="AH65" s="47">
        <f>'[2]20.11.23 ВО'!AH64</f>
        <v>0</v>
      </c>
      <c r="AI65" s="21">
        <f>'[2]20.11.23 ВО'!AI64</f>
        <v>0</v>
      </c>
      <c r="AJ65" s="47">
        <f>'[2]20.11.23 ВО'!AJ64</f>
        <v>0</v>
      </c>
      <c r="AK65" s="21">
        <f>'[2]20.11.23 ВО'!AK64</f>
        <v>0</v>
      </c>
      <c r="AL65" s="47">
        <f>'[2]20.11.23 ВО'!AL64</f>
        <v>0</v>
      </c>
      <c r="AM65" s="21">
        <f>'[2]20.11.23 ВО'!AM64</f>
        <v>0</v>
      </c>
      <c r="AN65" s="47">
        <f>'[2]20.11.23 ВО'!AN64</f>
        <v>0</v>
      </c>
      <c r="AO65" s="21">
        <f>'[2]20.11.23 ВО'!AO64</f>
        <v>0</v>
      </c>
      <c r="AP65" s="47">
        <f>'[2]20.11.23 ВО'!AP64</f>
        <v>0</v>
      </c>
      <c r="AQ65" s="21">
        <f>'[2]20.11.23 ВО'!AQ64</f>
        <v>0</v>
      </c>
      <c r="AR65" s="47">
        <f>'[2]20.11.23 ВО'!AR64</f>
        <v>0</v>
      </c>
      <c r="AS65" s="21">
        <f>'[2]20.11.23 ВО'!AS64</f>
        <v>0</v>
      </c>
      <c r="AT65" s="47">
        <f>'[2]20.11.23 ВО'!AT64</f>
        <v>0</v>
      </c>
      <c r="AU65" s="21">
        <f>'[2]20.11.23 ВО'!AU64</f>
        <v>0</v>
      </c>
      <c r="AV65" s="47">
        <f>'[2]20.11.23 ВО'!AV64</f>
        <v>0</v>
      </c>
      <c r="AW65" s="21">
        <f>'[2]20.11.23 ВО'!AW64</f>
        <v>0</v>
      </c>
      <c r="AX65" s="45">
        <f t="shared" si="5"/>
        <v>0</v>
      </c>
      <c r="AY65" s="27">
        <f t="shared" si="6"/>
        <v>0</v>
      </c>
      <c r="AZ65" s="45">
        <f t="shared" si="7"/>
        <v>0</v>
      </c>
      <c r="BA65" s="27">
        <f t="shared" si="8"/>
        <v>0</v>
      </c>
      <c r="BB65" s="45">
        <f t="shared" si="9"/>
        <v>0</v>
      </c>
      <c r="BC65" s="27">
        <f t="shared" si="10"/>
        <v>0</v>
      </c>
      <c r="BD65" s="47">
        <f>'[2]20.11.23 ВО'!BD64</f>
        <v>0</v>
      </c>
      <c r="BE65" s="21">
        <f>'[2]20.11.23 ВО'!BE64</f>
        <v>0</v>
      </c>
      <c r="BF65" s="47">
        <f>'[2]20.11.23 ВО'!BF64</f>
        <v>0</v>
      </c>
      <c r="BG65" s="21">
        <f>'[2]20.11.23 ВО'!BG64</f>
        <v>0</v>
      </c>
      <c r="BH65" s="47">
        <f>'[2]20.11.23 ВО'!BH64</f>
        <v>0</v>
      </c>
      <c r="BI65" s="21">
        <f>'[2]20.11.23 ВО'!BI64</f>
        <v>0</v>
      </c>
      <c r="BJ65" s="47">
        <f>'[2]20.11.23 ВО'!BJ64</f>
        <v>0</v>
      </c>
      <c r="BK65" s="21">
        <f>'[2]20.11.23 ВО'!BK64</f>
        <v>0</v>
      </c>
      <c r="BL65" s="47">
        <f>'[2]20.11.23 ВО'!BL64</f>
        <v>0</v>
      </c>
      <c r="BM65" s="21">
        <f>'[2]20.11.23 ВО'!BM64</f>
        <v>0</v>
      </c>
      <c r="BN65" s="47">
        <f>'[2]20.11.23 ВО'!BN64</f>
        <v>0</v>
      </c>
      <c r="BO65" s="21">
        <f>'[2]20.11.23 ВО'!BO64</f>
        <v>0</v>
      </c>
      <c r="BP65" s="45">
        <f t="shared" si="11"/>
        <v>0</v>
      </c>
      <c r="BQ65" s="27">
        <f t="shared" si="12"/>
        <v>0</v>
      </c>
      <c r="BR65" s="45">
        <f t="shared" si="13"/>
        <v>0</v>
      </c>
      <c r="BS65" s="21">
        <f t="shared" si="14"/>
        <v>0</v>
      </c>
      <c r="BT65" s="45">
        <f t="shared" si="15"/>
        <v>0</v>
      </c>
      <c r="BU65" s="21">
        <f t="shared" si="16"/>
        <v>0</v>
      </c>
      <c r="BV65" s="47">
        <f>'[2]20.11.23 ВО'!BV64</f>
        <v>0</v>
      </c>
      <c r="BW65" s="21">
        <f>'[2]20.11.23 ВО'!BW64</f>
        <v>0</v>
      </c>
      <c r="BX65" s="47">
        <f>'[2]20.11.23 ВО'!BX64</f>
        <v>0</v>
      </c>
      <c r="BY65" s="21">
        <f>'[2]20.11.23 ВО'!BY64</f>
        <v>0</v>
      </c>
      <c r="BZ65" s="47">
        <f>'[2]20.11.23 ВО'!BZ64</f>
        <v>0</v>
      </c>
      <c r="CA65" s="21">
        <f>'[2]20.11.23 ВО'!CA64</f>
        <v>0</v>
      </c>
      <c r="CB65" s="47">
        <f>'[2]20.11.23 ВО'!CB64</f>
        <v>0</v>
      </c>
      <c r="CC65" s="21">
        <f>'[2]20.11.23 ВО'!CC64</f>
        <v>0</v>
      </c>
      <c r="CD65" s="47">
        <f>'[2]20.11.23 ВО'!CD64</f>
        <v>0</v>
      </c>
      <c r="CE65" s="21">
        <f>'[2]20.11.23 ВО'!CE64</f>
        <v>0</v>
      </c>
    </row>
    <row r="66" spans="1:83" s="19" customFormat="1" ht="30" customHeight="1" x14ac:dyDescent="0.25">
      <c r="A66" s="15">
        <v>52</v>
      </c>
      <c r="B66" s="48" t="s">
        <v>160</v>
      </c>
      <c r="C66" s="15" t="s">
        <v>161</v>
      </c>
      <c r="D66" s="26"/>
      <c r="E66" s="26" t="s">
        <v>57</v>
      </c>
      <c r="F66" s="27">
        <f>H66+K66+AY66+BQ66</f>
        <v>399337787.37</v>
      </c>
      <c r="G66" s="47">
        <f>'[2]20.11.23 ВО'!G65</f>
        <v>0</v>
      </c>
      <c r="H66" s="21">
        <f>'[2]20.11.23 ВО'!H65</f>
        <v>0</v>
      </c>
      <c r="I66" s="47">
        <f>'[2]20.11.23 ВО'!I65</f>
        <v>0</v>
      </c>
      <c r="J66" s="21">
        <f>'[2]20.11.23 ВО'!J65</f>
        <v>0</v>
      </c>
      <c r="K66" s="27">
        <f>M66+Y66+AA66+AE66+AW66</f>
        <v>252891789.88</v>
      </c>
      <c r="L66" s="47">
        <f>'[2]20.11.23 ВО'!L65</f>
        <v>203822</v>
      </c>
      <c r="M66" s="21">
        <f>'[2]20.11.23 ВО'!M65</f>
        <v>107436464.06</v>
      </c>
      <c r="N66" s="47">
        <f>'[2]20.11.23 ВО'!N65</f>
        <v>12315</v>
      </c>
      <c r="O66" s="21">
        <f>'[2]20.11.23 ВО'!O65</f>
        <v>20983731.84</v>
      </c>
      <c r="P66" s="47">
        <f>'[2]20.11.23 ВО'!P65</f>
        <v>13187</v>
      </c>
      <c r="Q66" s="21">
        <f>'[2]20.11.23 ВО'!Q65</f>
        <v>33236389.399999999</v>
      </c>
      <c r="R66" s="47">
        <f>'[2]20.11.23 ВО'!R65</f>
        <v>679</v>
      </c>
      <c r="S66" s="21">
        <f>'[2]20.11.23 ВО'!S65</f>
        <v>611915.55000000005</v>
      </c>
      <c r="T66" s="47">
        <f>'[2]20.11.23 ВО'!T65</f>
        <v>178320</v>
      </c>
      <c r="U66" s="21">
        <f>'[2]20.11.23 ВО'!U65</f>
        <v>53216342.82</v>
      </c>
      <c r="V66" s="47">
        <f>'[2]20.11.23 ВО'!V65</f>
        <v>0</v>
      </c>
      <c r="W66" s="21">
        <f>'[2]20.11.23 ВО'!W65</f>
        <v>0</v>
      </c>
      <c r="X66" s="47">
        <f>'[2]20.11.23 ВО'!X65</f>
        <v>16800</v>
      </c>
      <c r="Y66" s="21">
        <f>'[2]20.11.23 ВО'!Y65</f>
        <v>13335880.720000001</v>
      </c>
      <c r="Z66" s="47">
        <f>'[2]20.11.23 ВО'!Z65</f>
        <v>111667</v>
      </c>
      <c r="AA66" s="49">
        <f>'[2]20.11.23 ВО'!AA65+14782497.74</f>
        <v>112642633.84999999</v>
      </c>
      <c r="AB66" s="47">
        <f>'[2]20.11.23 ВО'!AB65</f>
        <v>0</v>
      </c>
      <c r="AC66" s="21">
        <f>'[2]20.11.23 ВО'!AC65</f>
        <v>0</v>
      </c>
      <c r="AD66" s="47">
        <f>'[2]20.11.23 ВО'!AD65</f>
        <v>11574</v>
      </c>
      <c r="AE66" s="21">
        <f>'[2]20.11.23 ВО'!AE65</f>
        <v>12510090.939999999</v>
      </c>
      <c r="AF66" s="47">
        <f>'[2]20.11.23 ВО'!AF65</f>
        <v>1000</v>
      </c>
      <c r="AG66" s="21">
        <f>'[2]20.11.23 ВО'!AG65</f>
        <v>1447560</v>
      </c>
      <c r="AH66" s="47">
        <f>'[2]20.11.23 ВО'!AH65</f>
        <v>0</v>
      </c>
      <c r="AI66" s="21">
        <f>'[2]20.11.23 ВО'!AI65</f>
        <v>0</v>
      </c>
      <c r="AJ66" s="47">
        <f>'[2]20.11.23 ВО'!AJ65</f>
        <v>5124</v>
      </c>
      <c r="AK66" s="21">
        <f>'[2]20.11.23 ВО'!AK65</f>
        <v>3166293.84</v>
      </c>
      <c r="AL66" s="47">
        <f>'[2]20.11.23 ВО'!AL65</f>
        <v>3310</v>
      </c>
      <c r="AM66" s="21">
        <f>'[2]20.11.23 ВО'!AM65</f>
        <v>3209872.5</v>
      </c>
      <c r="AN66" s="47">
        <f>'[2]20.11.23 ВО'!AN65</f>
        <v>0</v>
      </c>
      <c r="AO66" s="21">
        <f>'[2]20.11.23 ВО'!AO65</f>
        <v>0</v>
      </c>
      <c r="AP66" s="47">
        <f>'[2]20.11.23 ВО'!AP65</f>
        <v>2140</v>
      </c>
      <c r="AQ66" s="21">
        <f>'[2]20.11.23 ВО'!AQ65</f>
        <v>4686364.5999999996</v>
      </c>
      <c r="AR66" s="47">
        <f>'[2]20.11.23 ВО'!AR65</f>
        <v>0</v>
      </c>
      <c r="AS66" s="21">
        <f>'[2]20.11.23 ВО'!AS65</f>
        <v>0</v>
      </c>
      <c r="AT66" s="47">
        <f>'[2]20.11.23 ВО'!AT65</f>
        <v>0</v>
      </c>
      <c r="AU66" s="21">
        <f>'[2]20.11.23 ВО'!AU65</f>
        <v>0</v>
      </c>
      <c r="AV66" s="47">
        <f>'[2]20.11.23 ВО'!AV65</f>
        <v>5380</v>
      </c>
      <c r="AW66" s="21">
        <f>'[2]20.11.23 ВО'!AW65</f>
        <v>6966720.3099999996</v>
      </c>
      <c r="AX66" s="45">
        <f t="shared" si="5"/>
        <v>2910</v>
      </c>
      <c r="AY66" s="27">
        <f t="shared" si="6"/>
        <v>32853143.699999999</v>
      </c>
      <c r="AZ66" s="45">
        <f t="shared" si="7"/>
        <v>0</v>
      </c>
      <c r="BA66" s="27">
        <f t="shared" si="8"/>
        <v>0</v>
      </c>
      <c r="BB66" s="45">
        <f t="shared" si="9"/>
        <v>0</v>
      </c>
      <c r="BC66" s="27">
        <f t="shared" si="10"/>
        <v>0</v>
      </c>
      <c r="BD66" s="47">
        <f>'[2]20.11.23 ВО'!BD65</f>
        <v>1910</v>
      </c>
      <c r="BE66" s="21">
        <f>'[2]20.11.23 ВО'!BE65</f>
        <v>21427352.600000001</v>
      </c>
      <c r="BF66" s="47">
        <f>'[2]20.11.23 ВО'!BF65</f>
        <v>0</v>
      </c>
      <c r="BG66" s="21">
        <f>'[2]20.11.23 ВО'!BG65</f>
        <v>0</v>
      </c>
      <c r="BH66" s="47">
        <f>'[2]20.11.23 ВО'!BH65</f>
        <v>0</v>
      </c>
      <c r="BI66" s="21">
        <f>'[2]20.11.23 ВО'!BI65</f>
        <v>0</v>
      </c>
      <c r="BJ66" s="47">
        <f>'[2]20.11.23 ВО'!BJ65</f>
        <v>1000</v>
      </c>
      <c r="BK66" s="21">
        <f>'[2]20.11.23 ВО'!BK65</f>
        <v>11425791.1</v>
      </c>
      <c r="BL66" s="47">
        <f>'[2]20.11.23 ВО'!BL65</f>
        <v>0</v>
      </c>
      <c r="BM66" s="21">
        <f>'[2]20.11.23 ВО'!BM65</f>
        <v>0</v>
      </c>
      <c r="BN66" s="47">
        <f>'[2]20.11.23 ВО'!BN65</f>
        <v>0</v>
      </c>
      <c r="BO66" s="21">
        <f>'[2]20.11.23 ВО'!BO65</f>
        <v>0</v>
      </c>
      <c r="BP66" s="45">
        <f t="shared" si="11"/>
        <v>6126</v>
      </c>
      <c r="BQ66" s="27">
        <f t="shared" si="12"/>
        <v>113592853.79000001</v>
      </c>
      <c r="BR66" s="45">
        <f t="shared" si="13"/>
        <v>0</v>
      </c>
      <c r="BS66" s="21">
        <f t="shared" si="14"/>
        <v>0</v>
      </c>
      <c r="BT66" s="45">
        <f t="shared" si="15"/>
        <v>0</v>
      </c>
      <c r="BU66" s="21">
        <f t="shared" si="16"/>
        <v>0</v>
      </c>
      <c r="BV66" s="47">
        <f>'[2]20.11.23 ВО'!BV65</f>
        <v>6126</v>
      </c>
      <c r="BW66" s="21">
        <f>'[2]20.11.23 ВО'!BW65</f>
        <v>113592853.79000001</v>
      </c>
      <c r="BX66" s="47">
        <f>'[2]20.11.23 ВО'!BX65</f>
        <v>0</v>
      </c>
      <c r="BY66" s="21">
        <f>'[2]20.11.23 ВО'!BY65</f>
        <v>0</v>
      </c>
      <c r="BZ66" s="47">
        <f>'[2]20.11.23 ВО'!BZ65</f>
        <v>0</v>
      </c>
      <c r="CA66" s="21">
        <f>'[2]20.11.23 ВО'!CA65</f>
        <v>0</v>
      </c>
      <c r="CB66" s="47">
        <f>'[2]20.11.23 ВО'!CB65</f>
        <v>0</v>
      </c>
      <c r="CC66" s="21">
        <f>'[2]20.11.23 ВО'!CC65</f>
        <v>0</v>
      </c>
      <c r="CD66" s="47">
        <f>'[2]20.11.23 ВО'!CD65</f>
        <v>0</v>
      </c>
      <c r="CE66" s="21">
        <f>'[2]20.11.23 ВО'!CE65</f>
        <v>0</v>
      </c>
    </row>
    <row r="67" spans="1:83" s="19" customFormat="1" ht="30" customHeight="1" x14ac:dyDescent="0.25">
      <c r="A67" s="15">
        <f>1+A66</f>
        <v>53</v>
      </c>
      <c r="B67" s="17" t="s">
        <v>162</v>
      </c>
      <c r="C67" s="15" t="s">
        <v>163</v>
      </c>
      <c r="D67" s="26"/>
      <c r="E67" s="26" t="s">
        <v>57</v>
      </c>
      <c r="F67" s="27">
        <f>H67+K67+AY67+BQ67</f>
        <v>20064738.280000001</v>
      </c>
      <c r="G67" s="47">
        <f>'[2]20.11.23 ВО'!G66</f>
        <v>0</v>
      </c>
      <c r="H67" s="21">
        <f>'[2]20.11.23 ВО'!H66</f>
        <v>0</v>
      </c>
      <c r="I67" s="47">
        <f>'[2]20.11.23 ВО'!I66</f>
        <v>0</v>
      </c>
      <c r="J67" s="21">
        <f>'[2]20.11.23 ВО'!J66</f>
        <v>0</v>
      </c>
      <c r="K67" s="27">
        <f>M67+Y67+AA67+AE67+AW67</f>
        <v>20064738.280000001</v>
      </c>
      <c r="L67" s="47">
        <f>'[2]20.11.23 ВО'!L66</f>
        <v>6459</v>
      </c>
      <c r="M67" s="21">
        <f>'[2]20.11.23 ВО'!M66</f>
        <v>3063952.8</v>
      </c>
      <c r="N67" s="47">
        <f>'[2]20.11.23 ВО'!N66</f>
        <v>0</v>
      </c>
      <c r="O67" s="21">
        <f>'[2]20.11.23 ВО'!O66</f>
        <v>0</v>
      </c>
      <c r="P67" s="47">
        <f>'[2]20.11.23 ВО'!P66</f>
        <v>0</v>
      </c>
      <c r="Q67" s="21">
        <f>'[2]20.11.23 ВО'!Q66</f>
        <v>0</v>
      </c>
      <c r="R67" s="47">
        <f>'[2]20.11.23 ВО'!R66</f>
        <v>0</v>
      </c>
      <c r="S67" s="21">
        <f>'[2]20.11.23 ВО'!S66</f>
        <v>0</v>
      </c>
      <c r="T67" s="47">
        <f>'[2]20.11.23 ВО'!T66</f>
        <v>6459</v>
      </c>
      <c r="U67" s="21">
        <f>'[2]20.11.23 ВО'!U66</f>
        <v>3063952.8</v>
      </c>
      <c r="V67" s="47">
        <f>'[2]20.11.23 ВО'!V66</f>
        <v>0</v>
      </c>
      <c r="W67" s="21">
        <f>'[2]20.11.23 ВО'!W66</f>
        <v>0</v>
      </c>
      <c r="X67" s="47">
        <f>'[2]20.11.23 ВО'!X66</f>
        <v>6805</v>
      </c>
      <c r="Y67" s="21">
        <f>'[2]20.11.23 ВО'!Y66</f>
        <v>3824630.17</v>
      </c>
      <c r="Z67" s="47">
        <f>'[2]20.11.23 ВО'!Z66</f>
        <v>11847</v>
      </c>
      <c r="AA67" s="21">
        <f>'[2]20.11.23 ВО'!AA66</f>
        <v>13176155.310000001</v>
      </c>
      <c r="AB67" s="47">
        <f>'[2]20.11.23 ВО'!AB66</f>
        <v>0</v>
      </c>
      <c r="AC67" s="21">
        <f>'[2]20.11.23 ВО'!AC66</f>
        <v>0</v>
      </c>
      <c r="AD67" s="47">
        <f>'[2]20.11.23 ВО'!AD66</f>
        <v>0</v>
      </c>
      <c r="AE67" s="21">
        <f>'[2]20.11.23 ВО'!AE66</f>
        <v>0</v>
      </c>
      <c r="AF67" s="47">
        <f>'[2]20.11.23 ВО'!AF66</f>
        <v>0</v>
      </c>
      <c r="AG67" s="21">
        <f>'[2]20.11.23 ВО'!AG66</f>
        <v>0</v>
      </c>
      <c r="AH67" s="47">
        <f>'[2]20.11.23 ВО'!AH66</f>
        <v>0</v>
      </c>
      <c r="AI67" s="21">
        <f>'[2]20.11.23 ВО'!AI66</f>
        <v>0</v>
      </c>
      <c r="AJ67" s="47">
        <f>'[2]20.11.23 ВО'!AJ66</f>
        <v>0</v>
      </c>
      <c r="AK67" s="21">
        <f>'[2]20.11.23 ВО'!AK66</f>
        <v>0</v>
      </c>
      <c r="AL67" s="47">
        <f>'[2]20.11.23 ВО'!AL66</f>
        <v>0</v>
      </c>
      <c r="AM67" s="21">
        <f>'[2]20.11.23 ВО'!AM66</f>
        <v>0</v>
      </c>
      <c r="AN67" s="47">
        <f>'[2]20.11.23 ВО'!AN66</f>
        <v>0</v>
      </c>
      <c r="AO67" s="21">
        <f>'[2]20.11.23 ВО'!AO66</f>
        <v>0</v>
      </c>
      <c r="AP67" s="47">
        <f>'[2]20.11.23 ВО'!AP66</f>
        <v>0</v>
      </c>
      <c r="AQ67" s="21">
        <f>'[2]20.11.23 ВО'!AQ66</f>
        <v>0</v>
      </c>
      <c r="AR67" s="47">
        <f>'[2]20.11.23 ВО'!AR66</f>
        <v>0</v>
      </c>
      <c r="AS67" s="21">
        <f>'[2]20.11.23 ВО'!AS66</f>
        <v>0</v>
      </c>
      <c r="AT67" s="47">
        <f>'[2]20.11.23 ВО'!AT66</f>
        <v>0</v>
      </c>
      <c r="AU67" s="21">
        <f>'[2]20.11.23 ВО'!AU66</f>
        <v>0</v>
      </c>
      <c r="AV67" s="47">
        <f>'[2]20.11.23 ВО'!AV66</f>
        <v>0</v>
      </c>
      <c r="AW67" s="21">
        <f>'[2]20.11.23 ВО'!AW66</f>
        <v>0</v>
      </c>
      <c r="AX67" s="45">
        <f t="shared" si="5"/>
        <v>0</v>
      </c>
      <c r="AY67" s="27">
        <f t="shared" si="6"/>
        <v>0</v>
      </c>
      <c r="AZ67" s="45">
        <f t="shared" si="7"/>
        <v>0</v>
      </c>
      <c r="BA67" s="27">
        <f t="shared" si="8"/>
        <v>0</v>
      </c>
      <c r="BB67" s="45">
        <f t="shared" si="9"/>
        <v>0</v>
      </c>
      <c r="BC67" s="27">
        <f t="shared" si="10"/>
        <v>0</v>
      </c>
      <c r="BD67" s="47">
        <f>'[2]20.11.23 ВО'!BD66</f>
        <v>0</v>
      </c>
      <c r="BE67" s="21">
        <f>'[2]20.11.23 ВО'!BE66</f>
        <v>0</v>
      </c>
      <c r="BF67" s="47">
        <f>'[2]20.11.23 ВО'!BF66</f>
        <v>0</v>
      </c>
      <c r="BG67" s="21">
        <f>'[2]20.11.23 ВО'!BG66</f>
        <v>0</v>
      </c>
      <c r="BH67" s="47">
        <f>'[2]20.11.23 ВО'!BH66</f>
        <v>0</v>
      </c>
      <c r="BI67" s="21">
        <f>'[2]20.11.23 ВО'!BI66</f>
        <v>0</v>
      </c>
      <c r="BJ67" s="47">
        <f>'[2]20.11.23 ВО'!BJ66</f>
        <v>0</v>
      </c>
      <c r="BK67" s="21">
        <f>'[2]20.11.23 ВО'!BK66</f>
        <v>0</v>
      </c>
      <c r="BL67" s="47">
        <f>'[2]20.11.23 ВО'!BL66</f>
        <v>0</v>
      </c>
      <c r="BM67" s="21">
        <f>'[2]20.11.23 ВО'!BM66</f>
        <v>0</v>
      </c>
      <c r="BN67" s="47">
        <f>'[2]20.11.23 ВО'!BN66</f>
        <v>0</v>
      </c>
      <c r="BO67" s="21">
        <f>'[2]20.11.23 ВО'!BO66</f>
        <v>0</v>
      </c>
      <c r="BP67" s="45">
        <f t="shared" si="11"/>
        <v>0</v>
      </c>
      <c r="BQ67" s="27">
        <f t="shared" si="12"/>
        <v>0</v>
      </c>
      <c r="BR67" s="45">
        <f t="shared" si="13"/>
        <v>0</v>
      </c>
      <c r="BS67" s="21">
        <f t="shared" si="14"/>
        <v>0</v>
      </c>
      <c r="BT67" s="45">
        <f t="shared" si="15"/>
        <v>0</v>
      </c>
      <c r="BU67" s="21">
        <f t="shared" si="16"/>
        <v>0</v>
      </c>
      <c r="BV67" s="47">
        <f>'[2]20.11.23 ВО'!BV66</f>
        <v>0</v>
      </c>
      <c r="BW67" s="21">
        <f>'[2]20.11.23 ВО'!BW66</f>
        <v>0</v>
      </c>
      <c r="BX67" s="47">
        <f>'[2]20.11.23 ВО'!BX66</f>
        <v>0</v>
      </c>
      <c r="BY67" s="21">
        <f>'[2]20.11.23 ВО'!BY66</f>
        <v>0</v>
      </c>
      <c r="BZ67" s="47">
        <f>'[2]20.11.23 ВО'!BZ66</f>
        <v>0</v>
      </c>
      <c r="CA67" s="21">
        <f>'[2]20.11.23 ВО'!CA66</f>
        <v>0</v>
      </c>
      <c r="CB67" s="47">
        <f>'[2]20.11.23 ВО'!CB66</f>
        <v>0</v>
      </c>
      <c r="CC67" s="21">
        <f>'[2]20.11.23 ВО'!CC66</f>
        <v>0</v>
      </c>
      <c r="CD67" s="47">
        <f>'[2]20.11.23 ВО'!CD66</f>
        <v>0</v>
      </c>
      <c r="CE67" s="21">
        <f>'[2]20.11.23 ВО'!CE66</f>
        <v>0</v>
      </c>
    </row>
    <row r="68" spans="1:83" s="19" customFormat="1" ht="30" customHeight="1" x14ac:dyDescent="0.25">
      <c r="A68" s="15">
        <f t="shared" ref="A68:A69" si="23">1+A67</f>
        <v>54</v>
      </c>
      <c r="B68" s="17" t="s">
        <v>164</v>
      </c>
      <c r="C68" s="15" t="s">
        <v>165</v>
      </c>
      <c r="D68" s="26"/>
      <c r="E68" s="26" t="s">
        <v>57</v>
      </c>
      <c r="F68" s="27">
        <f>H68+K68+AY68+BQ68</f>
        <v>72384957.510000005</v>
      </c>
      <c r="G68" s="47">
        <f>'[2]20.11.23 ВО'!G67</f>
        <v>19765</v>
      </c>
      <c r="H68" s="21">
        <f>'[2]20.11.23 ВО'!H67</f>
        <v>72384957.510000005</v>
      </c>
      <c r="I68" s="47">
        <f>'[2]20.11.23 ВО'!I67</f>
        <v>32</v>
      </c>
      <c r="J68" s="21">
        <f>'[2]20.11.23 ВО'!J67</f>
        <v>1734656</v>
      </c>
      <c r="K68" s="27">
        <f>M68+Y68+AA68+AE68+AW68</f>
        <v>0</v>
      </c>
      <c r="L68" s="47">
        <f>'[2]20.11.23 ВО'!L67</f>
        <v>0</v>
      </c>
      <c r="M68" s="21">
        <f>'[2]20.11.23 ВО'!M67</f>
        <v>0</v>
      </c>
      <c r="N68" s="47">
        <f>'[2]20.11.23 ВО'!N67</f>
        <v>0</v>
      </c>
      <c r="O68" s="21">
        <f>'[2]20.11.23 ВО'!O67</f>
        <v>0</v>
      </c>
      <c r="P68" s="47">
        <f>'[2]20.11.23 ВО'!P67</f>
        <v>0</v>
      </c>
      <c r="Q68" s="21">
        <f>'[2]20.11.23 ВО'!Q67</f>
        <v>0</v>
      </c>
      <c r="R68" s="47">
        <f>'[2]20.11.23 ВО'!R67</f>
        <v>0</v>
      </c>
      <c r="S68" s="21">
        <f>'[2]20.11.23 ВО'!S67</f>
        <v>0</v>
      </c>
      <c r="T68" s="47">
        <f>'[2]20.11.23 ВО'!T67</f>
        <v>0</v>
      </c>
      <c r="U68" s="21">
        <f>'[2]20.11.23 ВО'!U67</f>
        <v>0</v>
      </c>
      <c r="V68" s="47">
        <f>'[2]20.11.23 ВО'!V67</f>
        <v>0</v>
      </c>
      <c r="W68" s="21">
        <f>'[2]20.11.23 ВО'!W67</f>
        <v>0</v>
      </c>
      <c r="X68" s="47">
        <f>'[2]20.11.23 ВО'!X67</f>
        <v>0</v>
      </c>
      <c r="Y68" s="21">
        <f>'[2]20.11.23 ВО'!Y67</f>
        <v>0</v>
      </c>
      <c r="Z68" s="47">
        <f>'[2]20.11.23 ВО'!Z67</f>
        <v>0</v>
      </c>
      <c r="AA68" s="21">
        <f>'[2]20.11.23 ВО'!AA67</f>
        <v>0</v>
      </c>
      <c r="AB68" s="47">
        <f>'[2]20.11.23 ВО'!AB67</f>
        <v>0</v>
      </c>
      <c r="AC68" s="21">
        <f>'[2]20.11.23 ВО'!AC67</f>
        <v>0</v>
      </c>
      <c r="AD68" s="47">
        <f>'[2]20.11.23 ВО'!AD67</f>
        <v>0</v>
      </c>
      <c r="AE68" s="21">
        <f>'[2]20.11.23 ВО'!AE67</f>
        <v>0</v>
      </c>
      <c r="AF68" s="47">
        <f>'[2]20.11.23 ВО'!AF67</f>
        <v>0</v>
      </c>
      <c r="AG68" s="21">
        <f>'[2]20.11.23 ВО'!AG67</f>
        <v>0</v>
      </c>
      <c r="AH68" s="47">
        <f>'[2]20.11.23 ВО'!AH67</f>
        <v>0</v>
      </c>
      <c r="AI68" s="21">
        <f>'[2]20.11.23 ВО'!AI67</f>
        <v>0</v>
      </c>
      <c r="AJ68" s="47">
        <f>'[2]20.11.23 ВО'!AJ67</f>
        <v>0</v>
      </c>
      <c r="AK68" s="21">
        <f>'[2]20.11.23 ВО'!AK67</f>
        <v>0</v>
      </c>
      <c r="AL68" s="47">
        <f>'[2]20.11.23 ВО'!AL67</f>
        <v>0</v>
      </c>
      <c r="AM68" s="21">
        <f>'[2]20.11.23 ВО'!AM67</f>
        <v>0</v>
      </c>
      <c r="AN68" s="47">
        <f>'[2]20.11.23 ВО'!AN67</f>
        <v>0</v>
      </c>
      <c r="AO68" s="21">
        <f>'[2]20.11.23 ВО'!AO67</f>
        <v>0</v>
      </c>
      <c r="AP68" s="47">
        <f>'[2]20.11.23 ВО'!AP67</f>
        <v>0</v>
      </c>
      <c r="AQ68" s="21">
        <f>'[2]20.11.23 ВО'!AQ67</f>
        <v>0</v>
      </c>
      <c r="AR68" s="47">
        <f>'[2]20.11.23 ВО'!AR67</f>
        <v>0</v>
      </c>
      <c r="AS68" s="21">
        <f>'[2]20.11.23 ВО'!AS67</f>
        <v>0</v>
      </c>
      <c r="AT68" s="47">
        <f>'[2]20.11.23 ВО'!AT67</f>
        <v>0</v>
      </c>
      <c r="AU68" s="21">
        <f>'[2]20.11.23 ВО'!AU67</f>
        <v>0</v>
      </c>
      <c r="AV68" s="47">
        <f>'[2]20.11.23 ВО'!AV67</f>
        <v>0</v>
      </c>
      <c r="AW68" s="21">
        <f>'[2]20.11.23 ВО'!AW67</f>
        <v>0</v>
      </c>
      <c r="AX68" s="45">
        <f t="shared" si="5"/>
        <v>0</v>
      </c>
      <c r="AY68" s="27">
        <f t="shared" si="6"/>
        <v>0</v>
      </c>
      <c r="AZ68" s="45">
        <f t="shared" si="7"/>
        <v>0</v>
      </c>
      <c r="BA68" s="27">
        <f t="shared" si="8"/>
        <v>0</v>
      </c>
      <c r="BB68" s="45">
        <f t="shared" si="9"/>
        <v>0</v>
      </c>
      <c r="BC68" s="27">
        <f t="shared" si="10"/>
        <v>0</v>
      </c>
      <c r="BD68" s="47">
        <f>'[2]20.11.23 ВО'!BD67</f>
        <v>0</v>
      </c>
      <c r="BE68" s="21">
        <f>'[2]20.11.23 ВО'!BE67</f>
        <v>0</v>
      </c>
      <c r="BF68" s="47">
        <f>'[2]20.11.23 ВО'!BF67</f>
        <v>0</v>
      </c>
      <c r="BG68" s="21">
        <f>'[2]20.11.23 ВО'!BG67</f>
        <v>0</v>
      </c>
      <c r="BH68" s="47">
        <f>'[2]20.11.23 ВО'!BH67</f>
        <v>0</v>
      </c>
      <c r="BI68" s="21">
        <f>'[2]20.11.23 ВО'!BI67</f>
        <v>0</v>
      </c>
      <c r="BJ68" s="47">
        <f>'[2]20.11.23 ВО'!BJ67</f>
        <v>0</v>
      </c>
      <c r="BK68" s="21">
        <f>'[2]20.11.23 ВО'!BK67</f>
        <v>0</v>
      </c>
      <c r="BL68" s="47">
        <f>'[2]20.11.23 ВО'!BL67</f>
        <v>0</v>
      </c>
      <c r="BM68" s="21">
        <f>'[2]20.11.23 ВО'!BM67</f>
        <v>0</v>
      </c>
      <c r="BN68" s="47">
        <f>'[2]20.11.23 ВО'!BN67</f>
        <v>0</v>
      </c>
      <c r="BO68" s="21">
        <f>'[2]20.11.23 ВО'!BO67</f>
        <v>0</v>
      </c>
      <c r="BP68" s="45">
        <f t="shared" si="11"/>
        <v>0</v>
      </c>
      <c r="BQ68" s="27">
        <f t="shared" si="12"/>
        <v>0</v>
      </c>
      <c r="BR68" s="45">
        <f t="shared" si="13"/>
        <v>0</v>
      </c>
      <c r="BS68" s="21">
        <f t="shared" si="14"/>
        <v>0</v>
      </c>
      <c r="BT68" s="45">
        <f t="shared" si="15"/>
        <v>0</v>
      </c>
      <c r="BU68" s="21">
        <f t="shared" si="16"/>
        <v>0</v>
      </c>
      <c r="BV68" s="47">
        <f>'[2]20.11.23 ВО'!BV67</f>
        <v>0</v>
      </c>
      <c r="BW68" s="21">
        <f>'[2]20.11.23 ВО'!BW67</f>
        <v>0</v>
      </c>
      <c r="BX68" s="47">
        <f>'[2]20.11.23 ВО'!BX67</f>
        <v>0</v>
      </c>
      <c r="BY68" s="21">
        <f>'[2]20.11.23 ВО'!BY67</f>
        <v>0</v>
      </c>
      <c r="BZ68" s="47">
        <f>'[2]20.11.23 ВО'!BZ67</f>
        <v>0</v>
      </c>
      <c r="CA68" s="21">
        <f>'[2]20.11.23 ВО'!CA67</f>
        <v>0</v>
      </c>
      <c r="CB68" s="47">
        <f>'[2]20.11.23 ВО'!CB67</f>
        <v>0</v>
      </c>
      <c r="CC68" s="21">
        <f>'[2]20.11.23 ВО'!CC67</f>
        <v>0</v>
      </c>
      <c r="CD68" s="47">
        <f>'[2]20.11.23 ВО'!CD67</f>
        <v>0</v>
      </c>
      <c r="CE68" s="21">
        <f>'[2]20.11.23 ВО'!CE67</f>
        <v>0</v>
      </c>
    </row>
    <row r="69" spans="1:83" s="19" customFormat="1" ht="30" customHeight="1" x14ac:dyDescent="0.25">
      <c r="A69" s="15">
        <f t="shared" si="23"/>
        <v>55</v>
      </c>
      <c r="B69" s="17" t="s">
        <v>166</v>
      </c>
      <c r="C69" s="15" t="s">
        <v>167</v>
      </c>
      <c r="D69" s="26"/>
      <c r="E69" s="26" t="s">
        <v>111</v>
      </c>
      <c r="F69" s="27">
        <f>H69+K69+AY69+BQ69</f>
        <v>942290.77</v>
      </c>
      <c r="G69" s="47">
        <f>'[2]20.11.23 ВО'!G68</f>
        <v>0</v>
      </c>
      <c r="H69" s="21">
        <f>'[2]20.11.23 ВО'!H68</f>
        <v>0</v>
      </c>
      <c r="I69" s="47">
        <f>'[2]20.11.23 ВО'!I68</f>
        <v>0</v>
      </c>
      <c r="J69" s="21">
        <f>'[2]20.11.23 ВО'!J68</f>
        <v>0</v>
      </c>
      <c r="K69" s="27">
        <f>M69+Y69+AA69+AE69+AW69</f>
        <v>923053.52</v>
      </c>
      <c r="L69" s="47">
        <f>'[2]20.11.23 ВО'!L68</f>
        <v>0</v>
      </c>
      <c r="M69" s="21">
        <f>'[2]20.11.23 ВО'!M68</f>
        <v>0</v>
      </c>
      <c r="N69" s="47">
        <f>'[2]20.11.23 ВО'!N68</f>
        <v>0</v>
      </c>
      <c r="O69" s="21">
        <f>'[2]20.11.23 ВО'!O68</f>
        <v>0</v>
      </c>
      <c r="P69" s="47">
        <f>'[2]20.11.23 ВО'!P68</f>
        <v>0</v>
      </c>
      <c r="Q69" s="21">
        <f>'[2]20.11.23 ВО'!Q68</f>
        <v>0</v>
      </c>
      <c r="R69" s="47">
        <f>'[2]20.11.23 ВО'!R68</f>
        <v>0</v>
      </c>
      <c r="S69" s="21">
        <f>'[2]20.11.23 ВО'!S68</f>
        <v>0</v>
      </c>
      <c r="T69" s="47">
        <f>'[2]20.11.23 ВО'!T68</f>
        <v>0</v>
      </c>
      <c r="U69" s="21">
        <f>'[2]20.11.23 ВО'!U68</f>
        <v>0</v>
      </c>
      <c r="V69" s="47">
        <f>'[2]20.11.23 ВО'!V68</f>
        <v>0</v>
      </c>
      <c r="W69" s="21">
        <f>'[2]20.11.23 ВО'!W68</f>
        <v>0</v>
      </c>
      <c r="X69" s="47">
        <f>'[2]20.11.23 ВО'!X68</f>
        <v>0</v>
      </c>
      <c r="Y69" s="21">
        <f>'[2]20.11.23 ВО'!Y68</f>
        <v>0</v>
      </c>
      <c r="Z69" s="47">
        <f>'[2]20.11.23 ВО'!Z68</f>
        <v>12</v>
      </c>
      <c r="AA69" s="21">
        <f>'[2]20.11.23 ВО'!AA68</f>
        <v>923053.52</v>
      </c>
      <c r="AB69" s="47">
        <f>'[2]20.11.23 ВО'!AB68</f>
        <v>0</v>
      </c>
      <c r="AC69" s="21">
        <f>'[2]20.11.23 ВО'!AC68</f>
        <v>0</v>
      </c>
      <c r="AD69" s="47">
        <f>'[2]20.11.23 ВО'!AD68</f>
        <v>0</v>
      </c>
      <c r="AE69" s="21">
        <f>'[2]20.11.23 ВО'!AE68</f>
        <v>0</v>
      </c>
      <c r="AF69" s="47">
        <f>'[2]20.11.23 ВО'!AF68</f>
        <v>0</v>
      </c>
      <c r="AG69" s="21">
        <f>'[2]20.11.23 ВО'!AG68</f>
        <v>0</v>
      </c>
      <c r="AH69" s="47">
        <f>'[2]20.11.23 ВО'!AH68</f>
        <v>0</v>
      </c>
      <c r="AI69" s="21">
        <f>'[2]20.11.23 ВО'!AI68</f>
        <v>0</v>
      </c>
      <c r="AJ69" s="47">
        <f>'[2]20.11.23 ВО'!AJ68</f>
        <v>0</v>
      </c>
      <c r="AK69" s="21">
        <f>'[2]20.11.23 ВО'!AK68</f>
        <v>0</v>
      </c>
      <c r="AL69" s="47">
        <f>'[2]20.11.23 ВО'!AL68</f>
        <v>0</v>
      </c>
      <c r="AM69" s="21">
        <f>'[2]20.11.23 ВО'!AM68</f>
        <v>0</v>
      </c>
      <c r="AN69" s="47">
        <f>'[2]20.11.23 ВО'!AN68</f>
        <v>0</v>
      </c>
      <c r="AO69" s="21">
        <f>'[2]20.11.23 ВО'!AO68</f>
        <v>0</v>
      </c>
      <c r="AP69" s="47">
        <f>'[2]20.11.23 ВО'!AP68</f>
        <v>0</v>
      </c>
      <c r="AQ69" s="21">
        <f>'[2]20.11.23 ВО'!AQ68</f>
        <v>0</v>
      </c>
      <c r="AR69" s="47">
        <f>'[2]20.11.23 ВО'!AR68</f>
        <v>0</v>
      </c>
      <c r="AS69" s="21">
        <f>'[2]20.11.23 ВО'!AS68</f>
        <v>0</v>
      </c>
      <c r="AT69" s="47">
        <f>'[2]20.11.23 ВО'!AT68</f>
        <v>0</v>
      </c>
      <c r="AU69" s="21">
        <f>'[2]20.11.23 ВО'!AU68</f>
        <v>0</v>
      </c>
      <c r="AV69" s="47">
        <f>'[2]20.11.23 ВО'!AV68</f>
        <v>0</v>
      </c>
      <c r="AW69" s="21">
        <f>'[2]20.11.23 ВО'!AW68</f>
        <v>0</v>
      </c>
      <c r="AX69" s="45">
        <f t="shared" si="5"/>
        <v>2</v>
      </c>
      <c r="AY69" s="27">
        <f t="shared" si="6"/>
        <v>19237.25</v>
      </c>
      <c r="AZ69" s="45">
        <f t="shared" si="7"/>
        <v>0</v>
      </c>
      <c r="BA69" s="27">
        <f t="shared" si="8"/>
        <v>0</v>
      </c>
      <c r="BB69" s="45">
        <f t="shared" si="9"/>
        <v>0</v>
      </c>
      <c r="BC69" s="27">
        <f t="shared" si="10"/>
        <v>0</v>
      </c>
      <c r="BD69" s="47">
        <f>'[2]20.11.23 ВО'!BD68</f>
        <v>2</v>
      </c>
      <c r="BE69" s="21">
        <f>'[2]20.11.23 ВО'!BE68</f>
        <v>19237.25</v>
      </c>
      <c r="BF69" s="47">
        <f>'[2]20.11.23 ВО'!BF68</f>
        <v>0</v>
      </c>
      <c r="BG69" s="21">
        <f>'[2]20.11.23 ВО'!BG68</f>
        <v>0</v>
      </c>
      <c r="BH69" s="47">
        <f>'[2]20.11.23 ВО'!BH68</f>
        <v>0</v>
      </c>
      <c r="BI69" s="21">
        <f>'[2]20.11.23 ВО'!BI68</f>
        <v>0</v>
      </c>
      <c r="BJ69" s="47">
        <f>'[2]20.11.23 ВО'!BJ68</f>
        <v>0</v>
      </c>
      <c r="BK69" s="21">
        <f>'[2]20.11.23 ВО'!BK68</f>
        <v>0</v>
      </c>
      <c r="BL69" s="47">
        <f>'[2]20.11.23 ВО'!BL68</f>
        <v>0</v>
      </c>
      <c r="BM69" s="21">
        <f>'[2]20.11.23 ВО'!BM68</f>
        <v>0</v>
      </c>
      <c r="BN69" s="47">
        <f>'[2]20.11.23 ВО'!BN68</f>
        <v>0</v>
      </c>
      <c r="BO69" s="21">
        <f>'[2]20.11.23 ВО'!BO68</f>
        <v>0</v>
      </c>
      <c r="BP69" s="45">
        <f t="shared" si="11"/>
        <v>0</v>
      </c>
      <c r="BQ69" s="27">
        <f t="shared" si="12"/>
        <v>0</v>
      </c>
      <c r="BR69" s="45">
        <f t="shared" si="13"/>
        <v>0</v>
      </c>
      <c r="BS69" s="21">
        <f t="shared" si="14"/>
        <v>0</v>
      </c>
      <c r="BT69" s="45">
        <f t="shared" si="15"/>
        <v>0</v>
      </c>
      <c r="BU69" s="21">
        <f t="shared" si="16"/>
        <v>0</v>
      </c>
      <c r="BV69" s="47">
        <f>'[2]20.11.23 ВО'!BV68</f>
        <v>0</v>
      </c>
      <c r="BW69" s="21">
        <f>'[2]20.11.23 ВО'!BW68</f>
        <v>0</v>
      </c>
      <c r="BX69" s="47">
        <f>'[2]20.11.23 ВО'!BX68</f>
        <v>0</v>
      </c>
      <c r="BY69" s="21">
        <f>'[2]20.11.23 ВО'!BY68</f>
        <v>0</v>
      </c>
      <c r="BZ69" s="47">
        <f>'[2]20.11.23 ВО'!BZ68</f>
        <v>0</v>
      </c>
      <c r="CA69" s="21">
        <f>'[2]20.11.23 ВО'!CA68</f>
        <v>0</v>
      </c>
      <c r="CB69" s="47">
        <f>'[2]20.11.23 ВО'!CB68</f>
        <v>0</v>
      </c>
      <c r="CC69" s="21">
        <f>'[2]20.11.23 ВО'!CC68</f>
        <v>0</v>
      </c>
      <c r="CD69" s="47">
        <f>'[2]20.11.23 ВО'!CD68</f>
        <v>0</v>
      </c>
      <c r="CE69" s="21">
        <f>'[2]20.11.23 ВО'!CE68</f>
        <v>0</v>
      </c>
    </row>
    <row r="70" spans="1:83" s="19" customFormat="1" ht="30" customHeight="1" x14ac:dyDescent="0.25">
      <c r="A70" s="18"/>
      <c r="B70" s="16" t="s">
        <v>168</v>
      </c>
      <c r="C70" s="18"/>
      <c r="D70" s="26"/>
      <c r="E70" s="26"/>
      <c r="F70" s="27"/>
      <c r="G70" s="47">
        <f>'[2]20.11.23 ВО'!G69</f>
        <v>0</v>
      </c>
      <c r="H70" s="21">
        <f>'[2]20.11.23 ВО'!H69</f>
        <v>0</v>
      </c>
      <c r="I70" s="47">
        <f>'[2]20.11.23 ВО'!I69</f>
        <v>0</v>
      </c>
      <c r="J70" s="21">
        <f>'[2]20.11.23 ВО'!J69</f>
        <v>0</v>
      </c>
      <c r="K70" s="27"/>
      <c r="L70" s="47">
        <f>'[2]20.11.23 ВО'!L69</f>
        <v>0</v>
      </c>
      <c r="M70" s="21">
        <f>'[2]20.11.23 ВО'!M69</f>
        <v>0</v>
      </c>
      <c r="N70" s="47">
        <f>'[2]20.11.23 ВО'!N69</f>
        <v>0</v>
      </c>
      <c r="O70" s="21">
        <f>'[2]20.11.23 ВО'!O69</f>
        <v>0</v>
      </c>
      <c r="P70" s="47">
        <f>'[2]20.11.23 ВО'!P69</f>
        <v>0</v>
      </c>
      <c r="Q70" s="21">
        <f>'[2]20.11.23 ВО'!Q69</f>
        <v>0</v>
      </c>
      <c r="R70" s="47">
        <f>'[2]20.11.23 ВО'!R69</f>
        <v>0</v>
      </c>
      <c r="S70" s="21">
        <f>'[2]20.11.23 ВО'!S69</f>
        <v>0</v>
      </c>
      <c r="T70" s="47">
        <f>'[2]20.11.23 ВО'!T69</f>
        <v>0</v>
      </c>
      <c r="U70" s="21">
        <f>'[2]20.11.23 ВО'!U69</f>
        <v>0</v>
      </c>
      <c r="V70" s="47">
        <f>'[2]20.11.23 ВО'!V69</f>
        <v>0</v>
      </c>
      <c r="W70" s="21">
        <f>'[2]20.11.23 ВО'!W69</f>
        <v>0</v>
      </c>
      <c r="X70" s="47">
        <f>'[2]20.11.23 ВО'!X69</f>
        <v>0</v>
      </c>
      <c r="Y70" s="21">
        <f>'[2]20.11.23 ВО'!Y69</f>
        <v>0</v>
      </c>
      <c r="Z70" s="47">
        <f>'[2]20.11.23 ВО'!Z69</f>
        <v>0</v>
      </c>
      <c r="AA70" s="21">
        <f>'[2]20.11.23 ВО'!AA69</f>
        <v>0</v>
      </c>
      <c r="AB70" s="47">
        <f>'[2]20.11.23 ВО'!AB69</f>
        <v>0</v>
      </c>
      <c r="AC70" s="21">
        <f>'[2]20.11.23 ВО'!AC69</f>
        <v>0</v>
      </c>
      <c r="AD70" s="47">
        <f>'[2]20.11.23 ВО'!AD69</f>
        <v>0</v>
      </c>
      <c r="AE70" s="21">
        <f>'[2]20.11.23 ВО'!AE69</f>
        <v>0</v>
      </c>
      <c r="AF70" s="47">
        <f>'[2]20.11.23 ВО'!AF69</f>
        <v>0</v>
      </c>
      <c r="AG70" s="21">
        <f>'[2]20.11.23 ВО'!AG69</f>
        <v>0</v>
      </c>
      <c r="AH70" s="47">
        <f>'[2]20.11.23 ВО'!AH69</f>
        <v>0</v>
      </c>
      <c r="AI70" s="21">
        <f>'[2]20.11.23 ВО'!AI69</f>
        <v>0</v>
      </c>
      <c r="AJ70" s="47">
        <f>'[2]20.11.23 ВО'!AJ69</f>
        <v>0</v>
      </c>
      <c r="AK70" s="21">
        <f>'[2]20.11.23 ВО'!AK69</f>
        <v>0</v>
      </c>
      <c r="AL70" s="47">
        <f>'[2]20.11.23 ВО'!AL69</f>
        <v>0</v>
      </c>
      <c r="AM70" s="21">
        <f>'[2]20.11.23 ВО'!AM69</f>
        <v>0</v>
      </c>
      <c r="AN70" s="47">
        <f>'[2]20.11.23 ВО'!AN69</f>
        <v>0</v>
      </c>
      <c r="AO70" s="21">
        <f>'[2]20.11.23 ВО'!AO69</f>
        <v>0</v>
      </c>
      <c r="AP70" s="47">
        <f>'[2]20.11.23 ВО'!AP69</f>
        <v>0</v>
      </c>
      <c r="AQ70" s="21">
        <f>'[2]20.11.23 ВО'!AQ69</f>
        <v>0</v>
      </c>
      <c r="AR70" s="47">
        <f>'[2]20.11.23 ВО'!AR69</f>
        <v>0</v>
      </c>
      <c r="AS70" s="21">
        <f>'[2]20.11.23 ВО'!AS69</f>
        <v>0</v>
      </c>
      <c r="AT70" s="47">
        <f>'[2]20.11.23 ВО'!AT69</f>
        <v>0</v>
      </c>
      <c r="AU70" s="21">
        <f>'[2]20.11.23 ВО'!AU69</f>
        <v>0</v>
      </c>
      <c r="AV70" s="47">
        <f>'[2]20.11.23 ВО'!AV69</f>
        <v>0</v>
      </c>
      <c r="AW70" s="21">
        <f>'[2]20.11.23 ВО'!AW69</f>
        <v>0</v>
      </c>
      <c r="AX70" s="45">
        <f t="shared" si="5"/>
        <v>0</v>
      </c>
      <c r="AY70" s="27">
        <f t="shared" si="6"/>
        <v>0</v>
      </c>
      <c r="AZ70" s="45">
        <f t="shared" si="7"/>
        <v>0</v>
      </c>
      <c r="BA70" s="27">
        <f t="shared" si="8"/>
        <v>0</v>
      </c>
      <c r="BB70" s="45">
        <f t="shared" si="9"/>
        <v>0</v>
      </c>
      <c r="BC70" s="27">
        <f t="shared" si="10"/>
        <v>0</v>
      </c>
      <c r="BD70" s="47">
        <f>'[2]20.11.23 ВО'!BD69</f>
        <v>0</v>
      </c>
      <c r="BE70" s="21">
        <f>'[2]20.11.23 ВО'!BE69</f>
        <v>0</v>
      </c>
      <c r="BF70" s="47">
        <f>'[2]20.11.23 ВО'!BF69</f>
        <v>0</v>
      </c>
      <c r="BG70" s="21">
        <f>'[2]20.11.23 ВО'!BG69</f>
        <v>0</v>
      </c>
      <c r="BH70" s="47">
        <f>'[2]20.11.23 ВО'!BH69</f>
        <v>0</v>
      </c>
      <c r="BI70" s="21">
        <f>'[2]20.11.23 ВО'!BI69</f>
        <v>0</v>
      </c>
      <c r="BJ70" s="47">
        <f>'[2]20.11.23 ВО'!BJ69</f>
        <v>0</v>
      </c>
      <c r="BK70" s="21">
        <f>'[2]20.11.23 ВО'!BK69</f>
        <v>0</v>
      </c>
      <c r="BL70" s="47">
        <f>'[2]20.11.23 ВО'!BL69</f>
        <v>0</v>
      </c>
      <c r="BM70" s="21">
        <f>'[2]20.11.23 ВО'!BM69</f>
        <v>0</v>
      </c>
      <c r="BN70" s="47">
        <f>'[2]20.11.23 ВО'!BN69</f>
        <v>0</v>
      </c>
      <c r="BO70" s="21">
        <f>'[2]20.11.23 ВО'!BO69</f>
        <v>0</v>
      </c>
      <c r="BP70" s="45">
        <f t="shared" si="11"/>
        <v>0</v>
      </c>
      <c r="BQ70" s="27">
        <f t="shared" si="12"/>
        <v>0</v>
      </c>
      <c r="BR70" s="45">
        <f t="shared" si="13"/>
        <v>0</v>
      </c>
      <c r="BS70" s="21">
        <f t="shared" si="14"/>
        <v>0</v>
      </c>
      <c r="BT70" s="45">
        <f t="shared" si="15"/>
        <v>0</v>
      </c>
      <c r="BU70" s="21">
        <f t="shared" si="16"/>
        <v>0</v>
      </c>
      <c r="BV70" s="47">
        <f>'[2]20.11.23 ВО'!BV69</f>
        <v>0</v>
      </c>
      <c r="BW70" s="21">
        <f>'[2]20.11.23 ВО'!BW69</f>
        <v>0</v>
      </c>
      <c r="BX70" s="47">
        <f>'[2]20.11.23 ВО'!BX69</f>
        <v>0</v>
      </c>
      <c r="BY70" s="21">
        <f>'[2]20.11.23 ВО'!BY69</f>
        <v>0</v>
      </c>
      <c r="BZ70" s="47">
        <f>'[2]20.11.23 ВО'!BZ69</f>
        <v>0</v>
      </c>
      <c r="CA70" s="21">
        <f>'[2]20.11.23 ВО'!CA69</f>
        <v>0</v>
      </c>
      <c r="CB70" s="47">
        <f>'[2]20.11.23 ВО'!CB69</f>
        <v>0</v>
      </c>
      <c r="CC70" s="21">
        <f>'[2]20.11.23 ВО'!CC69</f>
        <v>0</v>
      </c>
      <c r="CD70" s="47">
        <f>'[2]20.11.23 ВО'!CD69</f>
        <v>0</v>
      </c>
      <c r="CE70" s="21">
        <f>'[2]20.11.23 ВО'!CE69</f>
        <v>0</v>
      </c>
    </row>
    <row r="71" spans="1:83" s="19" customFormat="1" ht="30" customHeight="1" x14ac:dyDescent="0.25">
      <c r="A71" s="15">
        <f>A69+1</f>
        <v>56</v>
      </c>
      <c r="B71" s="17" t="s">
        <v>169</v>
      </c>
      <c r="C71" s="15" t="s">
        <v>170</v>
      </c>
      <c r="D71" s="26"/>
      <c r="E71" s="26" t="s">
        <v>57</v>
      </c>
      <c r="F71" s="27">
        <f>H71+K71+AY71+BQ71</f>
        <v>184456549.46000001</v>
      </c>
      <c r="G71" s="47">
        <f>'[2]20.11.23 ВО'!G70</f>
        <v>5317</v>
      </c>
      <c r="H71" s="21">
        <f>'[2]20.11.23 ВО'!H70</f>
        <v>26861129.030000001</v>
      </c>
      <c r="I71" s="47">
        <f>'[2]20.11.23 ВО'!I70</f>
        <v>14</v>
      </c>
      <c r="J71" s="21">
        <f>'[2]20.11.23 ВО'!J70</f>
        <v>758912</v>
      </c>
      <c r="K71" s="27">
        <f>M71+Y71+AA71+AE71+AW71</f>
        <v>99864516.480000004</v>
      </c>
      <c r="L71" s="47">
        <f>'[2]20.11.23 ВО'!L70</f>
        <v>46699</v>
      </c>
      <c r="M71" s="21">
        <f>'[2]20.11.23 ВО'!M70</f>
        <v>50325774.219999999</v>
      </c>
      <c r="N71" s="47">
        <f>'[2]20.11.23 ВО'!N70</f>
        <v>5212</v>
      </c>
      <c r="O71" s="21">
        <f>'[2]20.11.23 ВО'!O70</f>
        <v>12724690.300000001</v>
      </c>
      <c r="P71" s="47">
        <f>'[2]20.11.23 ВО'!P70</f>
        <v>5027</v>
      </c>
      <c r="Q71" s="21">
        <f>'[2]20.11.23 ВО'!Q70</f>
        <v>13663810.25</v>
      </c>
      <c r="R71" s="47">
        <f>'[2]20.11.23 ВО'!R70</f>
        <v>346</v>
      </c>
      <c r="S71" s="21">
        <f>'[2]20.11.23 ВО'!S70</f>
        <v>295187.46999999997</v>
      </c>
      <c r="T71" s="47">
        <f>'[2]20.11.23 ВО'!T70</f>
        <v>36460</v>
      </c>
      <c r="U71" s="21">
        <f>'[2]20.11.23 ВО'!U70</f>
        <v>23937273.670000002</v>
      </c>
      <c r="V71" s="47">
        <f>'[2]20.11.23 ВО'!V70</f>
        <v>0</v>
      </c>
      <c r="W71" s="21">
        <f>'[2]20.11.23 ВО'!W70</f>
        <v>0</v>
      </c>
      <c r="X71" s="47">
        <f>'[2]20.11.23 ВО'!X70</f>
        <v>7382</v>
      </c>
      <c r="Y71" s="21">
        <f>'[2]20.11.23 ВО'!Y70</f>
        <v>5755202.4900000002</v>
      </c>
      <c r="Z71" s="47">
        <f>'[2]20.11.23 ВО'!Z70</f>
        <v>29194</v>
      </c>
      <c r="AA71" s="21">
        <f>'[2]20.11.23 ВО'!AA70</f>
        <v>41302293.799999997</v>
      </c>
      <c r="AB71" s="47">
        <f>'[2]20.11.23 ВО'!AB70</f>
        <v>0</v>
      </c>
      <c r="AC71" s="21">
        <f>'[2]20.11.23 ВО'!AC70</f>
        <v>0</v>
      </c>
      <c r="AD71" s="47">
        <f>'[2]20.11.23 ВО'!AD70</f>
        <v>0</v>
      </c>
      <c r="AE71" s="21">
        <f>'[2]20.11.23 ВО'!AE70</f>
        <v>0</v>
      </c>
      <c r="AF71" s="47">
        <f>'[2]20.11.23 ВО'!AF70</f>
        <v>0</v>
      </c>
      <c r="AG71" s="21">
        <f>'[2]20.11.23 ВО'!AG70</f>
        <v>0</v>
      </c>
      <c r="AH71" s="47">
        <f>'[2]20.11.23 ВО'!AH70</f>
        <v>0</v>
      </c>
      <c r="AI71" s="21">
        <f>'[2]20.11.23 ВО'!AI70</f>
        <v>0</v>
      </c>
      <c r="AJ71" s="47">
        <f>'[2]20.11.23 ВО'!AJ70</f>
        <v>0</v>
      </c>
      <c r="AK71" s="21">
        <f>'[2]20.11.23 ВО'!AK70</f>
        <v>0</v>
      </c>
      <c r="AL71" s="47">
        <f>'[2]20.11.23 ВО'!AL70</f>
        <v>0</v>
      </c>
      <c r="AM71" s="21">
        <f>'[2]20.11.23 ВО'!AM70</f>
        <v>0</v>
      </c>
      <c r="AN71" s="47">
        <f>'[2]20.11.23 ВО'!AN70</f>
        <v>0</v>
      </c>
      <c r="AO71" s="21">
        <f>'[2]20.11.23 ВО'!AO70</f>
        <v>0</v>
      </c>
      <c r="AP71" s="47">
        <f>'[2]20.11.23 ВО'!AP70</f>
        <v>0</v>
      </c>
      <c r="AQ71" s="21">
        <f>'[2]20.11.23 ВО'!AQ70</f>
        <v>0</v>
      </c>
      <c r="AR71" s="47">
        <f>'[2]20.11.23 ВО'!AR70</f>
        <v>0</v>
      </c>
      <c r="AS71" s="21">
        <f>'[2]20.11.23 ВО'!AS70</f>
        <v>0</v>
      </c>
      <c r="AT71" s="47">
        <f>'[2]20.11.23 ВО'!AT70</f>
        <v>0</v>
      </c>
      <c r="AU71" s="21">
        <f>'[2]20.11.23 ВО'!AU70</f>
        <v>0</v>
      </c>
      <c r="AV71" s="47">
        <f>'[2]20.11.23 ВО'!AV70</f>
        <v>2009</v>
      </c>
      <c r="AW71" s="21">
        <f>'[2]20.11.23 ВО'!AW70</f>
        <v>2481245.9700000002</v>
      </c>
      <c r="AX71" s="45">
        <f t="shared" si="5"/>
        <v>1369</v>
      </c>
      <c r="AY71" s="27">
        <f t="shared" si="6"/>
        <v>15076452.029999999</v>
      </c>
      <c r="AZ71" s="45">
        <f t="shared" si="7"/>
        <v>0</v>
      </c>
      <c r="BA71" s="27">
        <f t="shared" si="8"/>
        <v>0</v>
      </c>
      <c r="BB71" s="45">
        <f t="shared" si="9"/>
        <v>0</v>
      </c>
      <c r="BC71" s="27">
        <f t="shared" si="10"/>
        <v>0</v>
      </c>
      <c r="BD71" s="47">
        <f>'[2]20.11.23 ВО'!BD70</f>
        <v>1279</v>
      </c>
      <c r="BE71" s="21">
        <f>'[2]20.11.23 ВО'!BE70</f>
        <v>14317953.060000001</v>
      </c>
      <c r="BF71" s="47">
        <f>'[2]20.11.23 ВО'!BF70</f>
        <v>0</v>
      </c>
      <c r="BG71" s="21">
        <f>'[2]20.11.23 ВО'!BG70</f>
        <v>0</v>
      </c>
      <c r="BH71" s="47">
        <f>'[2]20.11.23 ВО'!BH70</f>
        <v>0</v>
      </c>
      <c r="BI71" s="21">
        <f>'[2]20.11.23 ВО'!BI70</f>
        <v>0</v>
      </c>
      <c r="BJ71" s="47">
        <f>'[2]20.11.23 ВО'!BJ70</f>
        <v>90</v>
      </c>
      <c r="BK71" s="21">
        <f>'[2]20.11.23 ВО'!BK70</f>
        <v>758498.97</v>
      </c>
      <c r="BL71" s="47">
        <f>'[2]20.11.23 ВО'!BL70</f>
        <v>0</v>
      </c>
      <c r="BM71" s="21">
        <f>'[2]20.11.23 ВО'!BM70</f>
        <v>0</v>
      </c>
      <c r="BN71" s="47">
        <f>'[2]20.11.23 ВО'!BN70</f>
        <v>0</v>
      </c>
      <c r="BO71" s="21">
        <f>'[2]20.11.23 ВО'!BO70</f>
        <v>0</v>
      </c>
      <c r="BP71" s="45">
        <f t="shared" si="11"/>
        <v>2290</v>
      </c>
      <c r="BQ71" s="27">
        <f t="shared" si="12"/>
        <v>42654451.920000002</v>
      </c>
      <c r="BR71" s="45">
        <f t="shared" si="13"/>
        <v>0</v>
      </c>
      <c r="BS71" s="21">
        <f t="shared" si="14"/>
        <v>0</v>
      </c>
      <c r="BT71" s="45">
        <f t="shared" si="15"/>
        <v>0</v>
      </c>
      <c r="BU71" s="21">
        <f t="shared" si="16"/>
        <v>0</v>
      </c>
      <c r="BV71" s="47">
        <f>'[2]20.11.23 ВО'!BV70</f>
        <v>2290</v>
      </c>
      <c r="BW71" s="21">
        <f>'[2]20.11.23 ВО'!BW70</f>
        <v>42654451.920000002</v>
      </c>
      <c r="BX71" s="47">
        <f>'[2]20.11.23 ВО'!BX70</f>
        <v>0</v>
      </c>
      <c r="BY71" s="21">
        <f>'[2]20.11.23 ВО'!BY70</f>
        <v>0</v>
      </c>
      <c r="BZ71" s="47">
        <f>'[2]20.11.23 ВО'!BZ70</f>
        <v>0</v>
      </c>
      <c r="CA71" s="21">
        <f>'[2]20.11.23 ВО'!CA70</f>
        <v>0</v>
      </c>
      <c r="CB71" s="47">
        <f>'[2]20.11.23 ВО'!CB70</f>
        <v>0</v>
      </c>
      <c r="CC71" s="21">
        <f>'[2]20.11.23 ВО'!CC70</f>
        <v>0</v>
      </c>
      <c r="CD71" s="47">
        <f>'[2]20.11.23 ВО'!CD70</f>
        <v>0</v>
      </c>
      <c r="CE71" s="21">
        <f>'[2]20.11.23 ВО'!CE70</f>
        <v>0</v>
      </c>
    </row>
    <row r="72" spans="1:83" s="19" customFormat="1" ht="30" customHeight="1" x14ac:dyDescent="0.25">
      <c r="A72" s="18"/>
      <c r="B72" s="16" t="s">
        <v>171</v>
      </c>
      <c r="C72" s="18"/>
      <c r="D72" s="26"/>
      <c r="E72" s="26"/>
      <c r="F72" s="27"/>
      <c r="G72" s="47">
        <f>'[2]20.11.23 ВО'!G71</f>
        <v>0</v>
      </c>
      <c r="H72" s="21">
        <f>'[2]20.11.23 ВО'!H71</f>
        <v>0</v>
      </c>
      <c r="I72" s="47">
        <f>'[2]20.11.23 ВО'!I71</f>
        <v>0</v>
      </c>
      <c r="J72" s="21">
        <f>'[2]20.11.23 ВО'!J71</f>
        <v>0</v>
      </c>
      <c r="K72" s="27"/>
      <c r="L72" s="47">
        <f>'[2]20.11.23 ВО'!L71</f>
        <v>0</v>
      </c>
      <c r="M72" s="21">
        <f>'[2]20.11.23 ВО'!M71</f>
        <v>0</v>
      </c>
      <c r="N72" s="47">
        <f>'[2]20.11.23 ВО'!N71</f>
        <v>0</v>
      </c>
      <c r="O72" s="21">
        <f>'[2]20.11.23 ВО'!O71</f>
        <v>0</v>
      </c>
      <c r="P72" s="47">
        <f>'[2]20.11.23 ВО'!P71</f>
        <v>0</v>
      </c>
      <c r="Q72" s="21">
        <f>'[2]20.11.23 ВО'!Q71</f>
        <v>0</v>
      </c>
      <c r="R72" s="47">
        <f>'[2]20.11.23 ВО'!R71</f>
        <v>0</v>
      </c>
      <c r="S72" s="21">
        <f>'[2]20.11.23 ВО'!S71</f>
        <v>0</v>
      </c>
      <c r="T72" s="47">
        <f>'[2]20.11.23 ВО'!T71</f>
        <v>0</v>
      </c>
      <c r="U72" s="21">
        <f>'[2]20.11.23 ВО'!U71</f>
        <v>0</v>
      </c>
      <c r="V72" s="47">
        <f>'[2]20.11.23 ВО'!V71</f>
        <v>0</v>
      </c>
      <c r="W72" s="21">
        <f>'[2]20.11.23 ВО'!W71</f>
        <v>0</v>
      </c>
      <c r="X72" s="47">
        <f>'[2]20.11.23 ВО'!X71</f>
        <v>0</v>
      </c>
      <c r="Y72" s="21">
        <f>'[2]20.11.23 ВО'!Y71</f>
        <v>0</v>
      </c>
      <c r="Z72" s="47">
        <f>'[2]20.11.23 ВО'!Z71</f>
        <v>0</v>
      </c>
      <c r="AA72" s="21">
        <f>'[2]20.11.23 ВО'!AA71</f>
        <v>0</v>
      </c>
      <c r="AB72" s="47">
        <f>'[2]20.11.23 ВО'!AB71</f>
        <v>0</v>
      </c>
      <c r="AC72" s="21">
        <f>'[2]20.11.23 ВО'!AC71</f>
        <v>0</v>
      </c>
      <c r="AD72" s="47">
        <f>'[2]20.11.23 ВО'!AD71</f>
        <v>0</v>
      </c>
      <c r="AE72" s="21">
        <f>'[2]20.11.23 ВО'!AE71</f>
        <v>0</v>
      </c>
      <c r="AF72" s="47">
        <f>'[2]20.11.23 ВО'!AF71</f>
        <v>0</v>
      </c>
      <c r="AG72" s="21">
        <f>'[2]20.11.23 ВО'!AG71</f>
        <v>0</v>
      </c>
      <c r="AH72" s="47">
        <f>'[2]20.11.23 ВО'!AH71</f>
        <v>0</v>
      </c>
      <c r="AI72" s="21">
        <f>'[2]20.11.23 ВО'!AI71</f>
        <v>0</v>
      </c>
      <c r="AJ72" s="47">
        <f>'[2]20.11.23 ВО'!AJ71</f>
        <v>0</v>
      </c>
      <c r="AK72" s="21">
        <f>'[2]20.11.23 ВО'!AK71</f>
        <v>0</v>
      </c>
      <c r="AL72" s="47">
        <f>'[2]20.11.23 ВО'!AL71</f>
        <v>0</v>
      </c>
      <c r="AM72" s="21">
        <f>'[2]20.11.23 ВО'!AM71</f>
        <v>0</v>
      </c>
      <c r="AN72" s="47">
        <f>'[2]20.11.23 ВО'!AN71</f>
        <v>0</v>
      </c>
      <c r="AO72" s="21">
        <f>'[2]20.11.23 ВО'!AO71</f>
        <v>0</v>
      </c>
      <c r="AP72" s="47">
        <f>'[2]20.11.23 ВО'!AP71</f>
        <v>0</v>
      </c>
      <c r="AQ72" s="21">
        <f>'[2]20.11.23 ВО'!AQ71</f>
        <v>0</v>
      </c>
      <c r="AR72" s="47">
        <f>'[2]20.11.23 ВО'!AR71</f>
        <v>0</v>
      </c>
      <c r="AS72" s="21">
        <f>'[2]20.11.23 ВО'!AS71</f>
        <v>0</v>
      </c>
      <c r="AT72" s="47">
        <f>'[2]20.11.23 ВО'!AT71</f>
        <v>0</v>
      </c>
      <c r="AU72" s="21">
        <f>'[2]20.11.23 ВО'!AU71</f>
        <v>0</v>
      </c>
      <c r="AV72" s="47">
        <f>'[2]20.11.23 ВО'!AV71</f>
        <v>0</v>
      </c>
      <c r="AW72" s="21">
        <f>'[2]20.11.23 ВО'!AW71</f>
        <v>0</v>
      </c>
      <c r="AX72" s="45">
        <f t="shared" si="5"/>
        <v>0</v>
      </c>
      <c r="AY72" s="27">
        <f t="shared" si="6"/>
        <v>0</v>
      </c>
      <c r="AZ72" s="45">
        <f t="shared" si="7"/>
        <v>0</v>
      </c>
      <c r="BA72" s="27">
        <f t="shared" si="8"/>
        <v>0</v>
      </c>
      <c r="BB72" s="45">
        <f t="shared" si="9"/>
        <v>0</v>
      </c>
      <c r="BC72" s="27">
        <f t="shared" si="10"/>
        <v>0</v>
      </c>
      <c r="BD72" s="47">
        <f>'[2]20.11.23 ВО'!BD71</f>
        <v>0</v>
      </c>
      <c r="BE72" s="21">
        <f>'[2]20.11.23 ВО'!BE71</f>
        <v>0</v>
      </c>
      <c r="BF72" s="47">
        <f>'[2]20.11.23 ВО'!BF71</f>
        <v>0</v>
      </c>
      <c r="BG72" s="21">
        <f>'[2]20.11.23 ВО'!BG71</f>
        <v>0</v>
      </c>
      <c r="BH72" s="47">
        <f>'[2]20.11.23 ВО'!BH71</f>
        <v>0</v>
      </c>
      <c r="BI72" s="21">
        <f>'[2]20.11.23 ВО'!BI71</f>
        <v>0</v>
      </c>
      <c r="BJ72" s="47">
        <f>'[2]20.11.23 ВО'!BJ71</f>
        <v>0</v>
      </c>
      <c r="BK72" s="21">
        <f>'[2]20.11.23 ВО'!BK71</f>
        <v>0</v>
      </c>
      <c r="BL72" s="47">
        <f>'[2]20.11.23 ВО'!BL71</f>
        <v>0</v>
      </c>
      <c r="BM72" s="21">
        <f>'[2]20.11.23 ВО'!BM71</f>
        <v>0</v>
      </c>
      <c r="BN72" s="47">
        <f>'[2]20.11.23 ВО'!BN71</f>
        <v>0</v>
      </c>
      <c r="BO72" s="21">
        <f>'[2]20.11.23 ВО'!BO71</f>
        <v>0</v>
      </c>
      <c r="BP72" s="45">
        <f t="shared" si="11"/>
        <v>0</v>
      </c>
      <c r="BQ72" s="27">
        <f t="shared" si="12"/>
        <v>0</v>
      </c>
      <c r="BR72" s="45">
        <f t="shared" si="13"/>
        <v>0</v>
      </c>
      <c r="BS72" s="21">
        <f t="shared" si="14"/>
        <v>0</v>
      </c>
      <c r="BT72" s="45">
        <f t="shared" si="15"/>
        <v>0</v>
      </c>
      <c r="BU72" s="21">
        <f t="shared" si="16"/>
        <v>0</v>
      </c>
      <c r="BV72" s="47">
        <f>'[2]20.11.23 ВО'!BV71</f>
        <v>0</v>
      </c>
      <c r="BW72" s="21">
        <f>'[2]20.11.23 ВО'!BW71</f>
        <v>0</v>
      </c>
      <c r="BX72" s="47">
        <f>'[2]20.11.23 ВО'!BX71</f>
        <v>0</v>
      </c>
      <c r="BY72" s="21">
        <f>'[2]20.11.23 ВО'!BY71</f>
        <v>0</v>
      </c>
      <c r="BZ72" s="47">
        <f>'[2]20.11.23 ВО'!BZ71</f>
        <v>0</v>
      </c>
      <c r="CA72" s="21">
        <f>'[2]20.11.23 ВО'!CA71</f>
        <v>0</v>
      </c>
      <c r="CB72" s="47">
        <f>'[2]20.11.23 ВО'!CB71</f>
        <v>0</v>
      </c>
      <c r="CC72" s="21">
        <f>'[2]20.11.23 ВО'!CC71</f>
        <v>0</v>
      </c>
      <c r="CD72" s="47">
        <f>'[2]20.11.23 ВО'!CD71</f>
        <v>0</v>
      </c>
      <c r="CE72" s="21">
        <f>'[2]20.11.23 ВО'!CE71</f>
        <v>0</v>
      </c>
    </row>
    <row r="73" spans="1:83" s="19" customFormat="1" ht="30" customHeight="1" x14ac:dyDescent="0.25">
      <c r="A73" s="15">
        <f>A71+1</f>
        <v>57</v>
      </c>
      <c r="B73" s="48" t="s">
        <v>172</v>
      </c>
      <c r="C73" s="15" t="s">
        <v>173</v>
      </c>
      <c r="D73" s="26"/>
      <c r="E73" s="26" t="s">
        <v>57</v>
      </c>
      <c r="F73" s="27">
        <f t="shared" ref="F73:F81" si="24">H73+K73+AY73+BQ73</f>
        <v>750236257.69000006</v>
      </c>
      <c r="G73" s="47">
        <f>'[2]20.11.23 ВО'!G72</f>
        <v>0</v>
      </c>
      <c r="H73" s="21">
        <f>'[2]20.11.23 ВО'!H72</f>
        <v>0</v>
      </c>
      <c r="I73" s="47">
        <f>'[2]20.11.23 ВО'!I72</f>
        <v>0</v>
      </c>
      <c r="J73" s="21">
        <f>'[2]20.11.23 ВО'!J72</f>
        <v>0</v>
      </c>
      <c r="K73" s="27">
        <f t="shared" ref="K73:K81" si="25">M73+Y73+AA73+AE73+AW73</f>
        <v>438999882.22000003</v>
      </c>
      <c r="L73" s="47">
        <f>'[2]20.11.23 ВО'!L72</f>
        <v>131965</v>
      </c>
      <c r="M73" s="21">
        <f>'[2]20.11.23 ВО'!M72</f>
        <v>119578840.83</v>
      </c>
      <c r="N73" s="47">
        <f>'[2]20.11.23 ВО'!N72</f>
        <v>8208</v>
      </c>
      <c r="O73" s="21">
        <f>'[2]20.11.23 ВО'!O72</f>
        <v>15853012.09</v>
      </c>
      <c r="P73" s="47">
        <f>'[2]20.11.23 ВО'!P72</f>
        <v>21167</v>
      </c>
      <c r="Q73" s="21">
        <f>'[2]20.11.23 ВО'!Q72</f>
        <v>46773566.030000001</v>
      </c>
      <c r="R73" s="47">
        <f>'[2]20.11.23 ВО'!R72</f>
        <v>2663</v>
      </c>
      <c r="S73" s="21">
        <f>'[2]20.11.23 ВО'!S72</f>
        <v>2668101.0499999998</v>
      </c>
      <c r="T73" s="47">
        <f>'[2]20.11.23 ВО'!T72</f>
        <v>102590</v>
      </c>
      <c r="U73" s="21">
        <f>'[2]20.11.23 ВО'!U72</f>
        <v>56952262.710000001</v>
      </c>
      <c r="V73" s="47">
        <f>'[2]20.11.23 ВО'!V72</f>
        <v>227</v>
      </c>
      <c r="W73" s="21">
        <f>'[2]20.11.23 ВО'!W72</f>
        <v>237559.67</v>
      </c>
      <c r="X73" s="47">
        <f>'[2]20.11.23 ВО'!X72</f>
        <v>15700</v>
      </c>
      <c r="Y73" s="21">
        <f>'[2]20.11.23 ВО'!Y72</f>
        <v>11489474.99</v>
      </c>
      <c r="Z73" s="47">
        <f>'[2]20.11.23 ВО'!Z72</f>
        <v>68776</v>
      </c>
      <c r="AA73" s="49">
        <f>'[2]20.11.23 ВО'!AA72+30627028.79</f>
        <v>284320961.08999997</v>
      </c>
      <c r="AB73" s="47">
        <f>'[2]20.11.23 ВО'!AB72</f>
        <v>0</v>
      </c>
      <c r="AC73" s="21">
        <f>'[2]20.11.23 ВО'!AC72</f>
        <v>0</v>
      </c>
      <c r="AD73" s="47">
        <f>'[2]20.11.23 ВО'!AD72</f>
        <v>20972</v>
      </c>
      <c r="AE73" s="21">
        <f>'[2]20.11.23 ВО'!AE72</f>
        <v>12332223.32</v>
      </c>
      <c r="AF73" s="47">
        <f>'[2]20.11.23 ВО'!AF72</f>
        <v>605</v>
      </c>
      <c r="AG73" s="21">
        <f>'[2]20.11.23 ВО'!AG72</f>
        <v>1511699.6</v>
      </c>
      <c r="AH73" s="47">
        <f>'[2]20.11.23 ВО'!AH72</f>
        <v>0</v>
      </c>
      <c r="AI73" s="21">
        <f>'[2]20.11.23 ВО'!AI72</f>
        <v>0</v>
      </c>
      <c r="AJ73" s="47">
        <f>'[2]20.11.23 ВО'!AJ72</f>
        <v>2760</v>
      </c>
      <c r="AK73" s="21">
        <f>'[2]20.11.23 ВО'!AK72</f>
        <v>1504196.4</v>
      </c>
      <c r="AL73" s="47">
        <f>'[2]20.11.23 ВО'!AL72</f>
        <v>1799</v>
      </c>
      <c r="AM73" s="21">
        <f>'[2]20.11.23 ВО'!AM72</f>
        <v>1815550.01</v>
      </c>
      <c r="AN73" s="47">
        <f>'[2]20.11.23 ВО'!AN72</f>
        <v>0</v>
      </c>
      <c r="AO73" s="21">
        <f>'[2]20.11.23 ВО'!AO72</f>
        <v>0</v>
      </c>
      <c r="AP73" s="47">
        <f>'[2]20.11.23 ВО'!AP72</f>
        <v>808</v>
      </c>
      <c r="AQ73" s="21">
        <f>'[2]20.11.23 ВО'!AQ72</f>
        <v>1506777.31</v>
      </c>
      <c r="AR73" s="47">
        <f>'[2]20.11.23 ВО'!AR72</f>
        <v>15000</v>
      </c>
      <c r="AS73" s="21">
        <f>'[2]20.11.23 ВО'!AS72</f>
        <v>5994000</v>
      </c>
      <c r="AT73" s="47">
        <f>'[2]20.11.23 ВО'!AT72</f>
        <v>0</v>
      </c>
      <c r="AU73" s="21">
        <f>'[2]20.11.23 ВО'!AU72</f>
        <v>0</v>
      </c>
      <c r="AV73" s="47">
        <f>'[2]20.11.23 ВО'!AV72</f>
        <v>8657</v>
      </c>
      <c r="AW73" s="21">
        <f>'[2]20.11.23 ВО'!AW72</f>
        <v>11278381.99</v>
      </c>
      <c r="AX73" s="45">
        <f t="shared" si="5"/>
        <v>3715</v>
      </c>
      <c r="AY73" s="27">
        <f t="shared" si="6"/>
        <v>108386111.91</v>
      </c>
      <c r="AZ73" s="45">
        <f t="shared" si="7"/>
        <v>971</v>
      </c>
      <c r="BA73" s="27">
        <f t="shared" si="8"/>
        <v>75439469.180000007</v>
      </c>
      <c r="BB73" s="45">
        <f t="shared" si="9"/>
        <v>0</v>
      </c>
      <c r="BC73" s="27">
        <f t="shared" si="10"/>
        <v>0</v>
      </c>
      <c r="BD73" s="47">
        <f>'[2]20.11.23 ВО'!BD72</f>
        <v>3563</v>
      </c>
      <c r="BE73" s="21">
        <f>'[2]20.11.23 ВО'!BE72</f>
        <v>106566238.19</v>
      </c>
      <c r="BF73" s="47">
        <f>'[2]20.11.23 ВО'!BF72</f>
        <v>971</v>
      </c>
      <c r="BG73" s="21">
        <f>'[2]20.11.23 ВО'!BG72</f>
        <v>75439469.180000007</v>
      </c>
      <c r="BH73" s="47">
        <f>'[2]20.11.23 ВО'!BH72</f>
        <v>0</v>
      </c>
      <c r="BI73" s="21">
        <f>'[2]20.11.23 ВО'!BI72</f>
        <v>0</v>
      </c>
      <c r="BJ73" s="47">
        <f>'[2]20.11.23 ВО'!BJ72</f>
        <v>152</v>
      </c>
      <c r="BK73" s="21">
        <f>'[2]20.11.23 ВО'!BK72</f>
        <v>1819873.72</v>
      </c>
      <c r="BL73" s="47">
        <f>'[2]20.11.23 ВО'!BL72</f>
        <v>0</v>
      </c>
      <c r="BM73" s="21">
        <f>'[2]20.11.23 ВО'!BM72</f>
        <v>0</v>
      </c>
      <c r="BN73" s="47">
        <f>'[2]20.11.23 ВО'!BN72</f>
        <v>0</v>
      </c>
      <c r="BO73" s="21">
        <f>'[2]20.11.23 ВО'!BO72</f>
        <v>0</v>
      </c>
      <c r="BP73" s="45">
        <f t="shared" si="11"/>
        <v>8867</v>
      </c>
      <c r="BQ73" s="27">
        <f t="shared" si="12"/>
        <v>202850263.56</v>
      </c>
      <c r="BR73" s="45">
        <f t="shared" si="13"/>
        <v>0</v>
      </c>
      <c r="BS73" s="21">
        <f t="shared" si="14"/>
        <v>0</v>
      </c>
      <c r="BT73" s="45">
        <f t="shared" si="15"/>
        <v>0</v>
      </c>
      <c r="BU73" s="21">
        <f t="shared" si="16"/>
        <v>0</v>
      </c>
      <c r="BV73" s="47">
        <f>'[2]20.11.23 ВО'!BV72</f>
        <v>8867</v>
      </c>
      <c r="BW73" s="21">
        <f>'[2]20.11.23 ВО'!BW72</f>
        <v>202850263.56</v>
      </c>
      <c r="BX73" s="47">
        <f>'[2]20.11.23 ВО'!BX72</f>
        <v>0</v>
      </c>
      <c r="BY73" s="21">
        <f>'[2]20.11.23 ВО'!BY72</f>
        <v>0</v>
      </c>
      <c r="BZ73" s="47">
        <f>'[2]20.11.23 ВО'!BZ72</f>
        <v>0</v>
      </c>
      <c r="CA73" s="21">
        <f>'[2]20.11.23 ВО'!CA72</f>
        <v>0</v>
      </c>
      <c r="CB73" s="47">
        <f>'[2]20.11.23 ВО'!CB72</f>
        <v>0</v>
      </c>
      <c r="CC73" s="21">
        <f>'[2]20.11.23 ВО'!CC72</f>
        <v>0</v>
      </c>
      <c r="CD73" s="47">
        <f>'[2]20.11.23 ВО'!CD72</f>
        <v>0</v>
      </c>
      <c r="CE73" s="21">
        <f>'[2]20.11.23 ВО'!CE72</f>
        <v>0</v>
      </c>
    </row>
    <row r="74" spans="1:83" s="19" customFormat="1" ht="30" customHeight="1" x14ac:dyDescent="0.25">
      <c r="A74" s="15">
        <f>1+A73</f>
        <v>58</v>
      </c>
      <c r="B74" s="17" t="s">
        <v>174</v>
      </c>
      <c r="C74" s="15" t="s">
        <v>175</v>
      </c>
      <c r="D74" s="26"/>
      <c r="E74" s="26" t="s">
        <v>57</v>
      </c>
      <c r="F74" s="27">
        <f t="shared" si="24"/>
        <v>96072469.680000007</v>
      </c>
      <c r="G74" s="47">
        <f>'[2]20.11.23 ВО'!G73</f>
        <v>0</v>
      </c>
      <c r="H74" s="21">
        <f>'[2]20.11.23 ВО'!H73</f>
        <v>0</v>
      </c>
      <c r="I74" s="47">
        <f>'[2]20.11.23 ВО'!I73</f>
        <v>0</v>
      </c>
      <c r="J74" s="21">
        <f>'[2]20.11.23 ВО'!J73</f>
        <v>0</v>
      </c>
      <c r="K74" s="27">
        <f t="shared" si="25"/>
        <v>76712507.900000006</v>
      </c>
      <c r="L74" s="47">
        <f>'[2]20.11.23 ВО'!L73</f>
        <v>54849</v>
      </c>
      <c r="M74" s="21">
        <f>'[2]20.11.23 ВО'!M73</f>
        <v>34257497.880000003</v>
      </c>
      <c r="N74" s="47">
        <f>'[2]20.11.23 ВО'!N73</f>
        <v>10855</v>
      </c>
      <c r="O74" s="21">
        <f>'[2]20.11.23 ВО'!O73</f>
        <v>24884244.41</v>
      </c>
      <c r="P74" s="47">
        <f>'[2]20.11.23 ВО'!P73</f>
        <v>105</v>
      </c>
      <c r="Q74" s="21">
        <f>'[2]20.11.23 ВО'!Q73</f>
        <v>811988.55</v>
      </c>
      <c r="R74" s="47">
        <f>'[2]20.11.23 ВО'!R73</f>
        <v>0</v>
      </c>
      <c r="S74" s="21">
        <f>'[2]20.11.23 ВО'!S73</f>
        <v>0</v>
      </c>
      <c r="T74" s="47">
        <f>'[2]20.11.23 ВО'!T73</f>
        <v>43889</v>
      </c>
      <c r="U74" s="21">
        <f>'[2]20.11.23 ВО'!U73</f>
        <v>8561264.9199999999</v>
      </c>
      <c r="V74" s="47">
        <f>'[2]20.11.23 ВО'!V73</f>
        <v>30</v>
      </c>
      <c r="W74" s="21">
        <f>'[2]20.11.23 ВО'!W73</f>
        <v>60660</v>
      </c>
      <c r="X74" s="47">
        <f>'[2]20.11.23 ВО'!X73</f>
        <v>7912</v>
      </c>
      <c r="Y74" s="21">
        <f>'[2]20.11.23 ВО'!Y73</f>
        <v>6433014.8200000003</v>
      </c>
      <c r="Z74" s="47">
        <f>'[2]20.11.23 ВО'!Z73</f>
        <v>24138</v>
      </c>
      <c r="AA74" s="21">
        <f>'[2]20.11.23 ВО'!AA73</f>
        <v>35506626.700000003</v>
      </c>
      <c r="AB74" s="47">
        <f>'[2]20.11.23 ВО'!AB73</f>
        <v>0</v>
      </c>
      <c r="AC74" s="21">
        <f>'[2]20.11.23 ВО'!AC73</f>
        <v>0</v>
      </c>
      <c r="AD74" s="47">
        <f>'[2]20.11.23 ВО'!AD73</f>
        <v>710</v>
      </c>
      <c r="AE74" s="21">
        <f>'[2]20.11.23 ВО'!AE73</f>
        <v>515368.5</v>
      </c>
      <c r="AF74" s="47">
        <f>'[2]20.11.23 ВО'!AF73</f>
        <v>0</v>
      </c>
      <c r="AG74" s="21">
        <f>'[2]20.11.23 ВО'!AG73</f>
        <v>0</v>
      </c>
      <c r="AH74" s="47">
        <f>'[2]20.11.23 ВО'!AH73</f>
        <v>0</v>
      </c>
      <c r="AI74" s="21">
        <f>'[2]20.11.23 ВО'!AI73</f>
        <v>0</v>
      </c>
      <c r="AJ74" s="47">
        <f>'[2]20.11.23 ВО'!AJ73</f>
        <v>600</v>
      </c>
      <c r="AK74" s="21">
        <f>'[2]20.11.23 ВО'!AK73</f>
        <v>408696</v>
      </c>
      <c r="AL74" s="47">
        <f>'[2]20.11.23 ВО'!AL73</f>
        <v>110</v>
      </c>
      <c r="AM74" s="21">
        <f>'[2]20.11.23 ВО'!AM73</f>
        <v>106672.5</v>
      </c>
      <c r="AN74" s="47">
        <f>'[2]20.11.23 ВО'!AN73</f>
        <v>0</v>
      </c>
      <c r="AO74" s="21">
        <f>'[2]20.11.23 ВО'!AO73</f>
        <v>0</v>
      </c>
      <c r="AP74" s="47">
        <f>'[2]20.11.23 ВО'!AP73</f>
        <v>0</v>
      </c>
      <c r="AQ74" s="21">
        <f>'[2]20.11.23 ВО'!AQ73</f>
        <v>0</v>
      </c>
      <c r="AR74" s="47">
        <f>'[2]20.11.23 ВО'!AR73</f>
        <v>0</v>
      </c>
      <c r="AS74" s="21">
        <f>'[2]20.11.23 ВО'!AS73</f>
        <v>0</v>
      </c>
      <c r="AT74" s="47">
        <f>'[2]20.11.23 ВО'!AT73</f>
        <v>0</v>
      </c>
      <c r="AU74" s="21">
        <f>'[2]20.11.23 ВО'!AU73</f>
        <v>0</v>
      </c>
      <c r="AV74" s="47">
        <f>'[2]20.11.23 ВО'!AV73</f>
        <v>0</v>
      </c>
      <c r="AW74" s="21">
        <f>'[2]20.11.23 ВО'!AW73</f>
        <v>0</v>
      </c>
      <c r="AX74" s="45">
        <f t="shared" si="5"/>
        <v>297</v>
      </c>
      <c r="AY74" s="27">
        <f t="shared" si="6"/>
        <v>3493814.88</v>
      </c>
      <c r="AZ74" s="45">
        <f t="shared" si="7"/>
        <v>0</v>
      </c>
      <c r="BA74" s="27">
        <f t="shared" si="8"/>
        <v>0</v>
      </c>
      <c r="BB74" s="45">
        <f t="shared" si="9"/>
        <v>0</v>
      </c>
      <c r="BC74" s="27">
        <f t="shared" si="10"/>
        <v>0</v>
      </c>
      <c r="BD74" s="47">
        <f>'[2]20.11.23 ВО'!BD73</f>
        <v>0</v>
      </c>
      <c r="BE74" s="21">
        <f>'[2]20.11.23 ВО'!BE73</f>
        <v>0</v>
      </c>
      <c r="BF74" s="47">
        <f>'[2]20.11.23 ВО'!BF73</f>
        <v>0</v>
      </c>
      <c r="BG74" s="21">
        <f>'[2]20.11.23 ВО'!BG73</f>
        <v>0</v>
      </c>
      <c r="BH74" s="47">
        <f>'[2]20.11.23 ВО'!BH73</f>
        <v>0</v>
      </c>
      <c r="BI74" s="21">
        <f>'[2]20.11.23 ВО'!BI73</f>
        <v>0</v>
      </c>
      <c r="BJ74" s="47">
        <f>'[2]20.11.23 ВО'!BJ73</f>
        <v>297</v>
      </c>
      <c r="BK74" s="21">
        <f>'[2]20.11.23 ВО'!BK73</f>
        <v>3493814.88</v>
      </c>
      <c r="BL74" s="47">
        <f>'[2]20.11.23 ВО'!BL73</f>
        <v>0</v>
      </c>
      <c r="BM74" s="21">
        <f>'[2]20.11.23 ВО'!BM73</f>
        <v>0</v>
      </c>
      <c r="BN74" s="47">
        <f>'[2]20.11.23 ВО'!BN73</f>
        <v>0</v>
      </c>
      <c r="BO74" s="21">
        <f>'[2]20.11.23 ВО'!BO73</f>
        <v>0</v>
      </c>
      <c r="BP74" s="45">
        <f t="shared" si="11"/>
        <v>912</v>
      </c>
      <c r="BQ74" s="27">
        <f t="shared" si="12"/>
        <v>15866146.9</v>
      </c>
      <c r="BR74" s="45">
        <f t="shared" si="13"/>
        <v>0</v>
      </c>
      <c r="BS74" s="21">
        <f t="shared" si="14"/>
        <v>0</v>
      </c>
      <c r="BT74" s="45">
        <f t="shared" si="15"/>
        <v>0</v>
      </c>
      <c r="BU74" s="21">
        <f t="shared" si="16"/>
        <v>0</v>
      </c>
      <c r="BV74" s="47">
        <f>'[2]20.11.23 ВО'!BV73</f>
        <v>912</v>
      </c>
      <c r="BW74" s="21">
        <f>'[2]20.11.23 ВО'!BW73</f>
        <v>15866146.9</v>
      </c>
      <c r="BX74" s="47">
        <f>'[2]20.11.23 ВО'!BX73</f>
        <v>0</v>
      </c>
      <c r="BY74" s="21">
        <f>'[2]20.11.23 ВО'!BY73</f>
        <v>0</v>
      </c>
      <c r="BZ74" s="47">
        <f>'[2]20.11.23 ВО'!BZ73</f>
        <v>0</v>
      </c>
      <c r="CA74" s="21">
        <f>'[2]20.11.23 ВО'!CA73</f>
        <v>0</v>
      </c>
      <c r="CB74" s="47">
        <f>'[2]20.11.23 ВО'!CB73</f>
        <v>0</v>
      </c>
      <c r="CC74" s="21">
        <f>'[2]20.11.23 ВО'!CC73</f>
        <v>0</v>
      </c>
      <c r="CD74" s="47">
        <f>'[2]20.11.23 ВО'!CD73</f>
        <v>0</v>
      </c>
      <c r="CE74" s="21">
        <f>'[2]20.11.23 ВО'!CE73</f>
        <v>0</v>
      </c>
    </row>
    <row r="75" spans="1:83" s="19" customFormat="1" ht="30" customHeight="1" x14ac:dyDescent="0.25">
      <c r="A75" s="15">
        <f t="shared" ref="A75:A81" si="26">1+A74</f>
        <v>59</v>
      </c>
      <c r="B75" s="17" t="s">
        <v>176</v>
      </c>
      <c r="C75" s="15" t="s">
        <v>177</v>
      </c>
      <c r="D75" s="26"/>
      <c r="E75" s="26" t="s">
        <v>57</v>
      </c>
      <c r="F75" s="27">
        <f t="shared" si="24"/>
        <v>20302218.23</v>
      </c>
      <c r="G75" s="47">
        <f>'[2]20.11.23 ВО'!G74</f>
        <v>0</v>
      </c>
      <c r="H75" s="21">
        <f>'[2]20.11.23 ВО'!H74</f>
        <v>0</v>
      </c>
      <c r="I75" s="47">
        <f>'[2]20.11.23 ВО'!I74</f>
        <v>0</v>
      </c>
      <c r="J75" s="21">
        <f>'[2]20.11.23 ВО'!J74</f>
        <v>0</v>
      </c>
      <c r="K75" s="27">
        <f t="shared" si="25"/>
        <v>20302218.23</v>
      </c>
      <c r="L75" s="47">
        <f>'[2]20.11.23 ВО'!L74</f>
        <v>11197</v>
      </c>
      <c r="M75" s="21">
        <f>'[2]20.11.23 ВО'!M74</f>
        <v>5344704.08</v>
      </c>
      <c r="N75" s="47">
        <f>'[2]20.11.23 ВО'!N74</f>
        <v>0</v>
      </c>
      <c r="O75" s="21">
        <f>'[2]20.11.23 ВО'!O74</f>
        <v>0</v>
      </c>
      <c r="P75" s="47">
        <f>'[2]20.11.23 ВО'!P74</f>
        <v>0</v>
      </c>
      <c r="Q75" s="21">
        <f>'[2]20.11.23 ВО'!Q74</f>
        <v>0</v>
      </c>
      <c r="R75" s="47">
        <f>'[2]20.11.23 ВО'!R74</f>
        <v>0</v>
      </c>
      <c r="S75" s="21">
        <f>'[2]20.11.23 ВО'!S74</f>
        <v>0</v>
      </c>
      <c r="T75" s="47">
        <f>'[2]20.11.23 ВО'!T74</f>
        <v>11197</v>
      </c>
      <c r="U75" s="21">
        <f>'[2]20.11.23 ВО'!U74</f>
        <v>5344704.08</v>
      </c>
      <c r="V75" s="47">
        <f>'[2]20.11.23 ВО'!V74</f>
        <v>0</v>
      </c>
      <c r="W75" s="21">
        <f>'[2]20.11.23 ВО'!W74</f>
        <v>0</v>
      </c>
      <c r="X75" s="47">
        <f>'[2]20.11.23 ВО'!X74</f>
        <v>3401</v>
      </c>
      <c r="Y75" s="21">
        <f>'[2]20.11.23 ВО'!Y74</f>
        <v>1917194.95</v>
      </c>
      <c r="Z75" s="47">
        <f>'[2]20.11.23 ВО'!Z74</f>
        <v>11500</v>
      </c>
      <c r="AA75" s="21">
        <f>'[2]20.11.23 ВО'!AA74</f>
        <v>13040319.199999999</v>
      </c>
      <c r="AB75" s="47">
        <f>'[2]20.11.23 ВО'!AB74</f>
        <v>0</v>
      </c>
      <c r="AC75" s="21">
        <f>'[2]20.11.23 ВО'!AC74</f>
        <v>0</v>
      </c>
      <c r="AD75" s="47">
        <f>'[2]20.11.23 ВО'!AD74</f>
        <v>0</v>
      </c>
      <c r="AE75" s="21">
        <f>'[2]20.11.23 ВО'!AE74</f>
        <v>0</v>
      </c>
      <c r="AF75" s="47">
        <f>'[2]20.11.23 ВО'!AF74</f>
        <v>0</v>
      </c>
      <c r="AG75" s="21">
        <f>'[2]20.11.23 ВО'!AG74</f>
        <v>0</v>
      </c>
      <c r="AH75" s="47">
        <f>'[2]20.11.23 ВО'!AH74</f>
        <v>0</v>
      </c>
      <c r="AI75" s="21">
        <f>'[2]20.11.23 ВО'!AI74</f>
        <v>0</v>
      </c>
      <c r="AJ75" s="47">
        <f>'[2]20.11.23 ВО'!AJ74</f>
        <v>0</v>
      </c>
      <c r="AK75" s="21">
        <f>'[2]20.11.23 ВО'!AK74</f>
        <v>0</v>
      </c>
      <c r="AL75" s="47">
        <f>'[2]20.11.23 ВО'!AL74</f>
        <v>0</v>
      </c>
      <c r="AM75" s="21">
        <f>'[2]20.11.23 ВО'!AM74</f>
        <v>0</v>
      </c>
      <c r="AN75" s="47">
        <f>'[2]20.11.23 ВО'!AN74</f>
        <v>0</v>
      </c>
      <c r="AO75" s="21">
        <f>'[2]20.11.23 ВО'!AO74</f>
        <v>0</v>
      </c>
      <c r="AP75" s="47">
        <f>'[2]20.11.23 ВО'!AP74</f>
        <v>0</v>
      </c>
      <c r="AQ75" s="21">
        <f>'[2]20.11.23 ВО'!AQ74</f>
        <v>0</v>
      </c>
      <c r="AR75" s="47">
        <f>'[2]20.11.23 ВО'!AR74</f>
        <v>0</v>
      </c>
      <c r="AS75" s="21">
        <f>'[2]20.11.23 ВО'!AS74</f>
        <v>0</v>
      </c>
      <c r="AT75" s="47">
        <f>'[2]20.11.23 ВО'!AT74</f>
        <v>0</v>
      </c>
      <c r="AU75" s="21">
        <f>'[2]20.11.23 ВО'!AU74</f>
        <v>0</v>
      </c>
      <c r="AV75" s="47">
        <f>'[2]20.11.23 ВО'!AV74</f>
        <v>0</v>
      </c>
      <c r="AW75" s="21">
        <f>'[2]20.11.23 ВО'!AW74</f>
        <v>0</v>
      </c>
      <c r="AX75" s="45">
        <f t="shared" si="5"/>
        <v>0</v>
      </c>
      <c r="AY75" s="27">
        <f t="shared" si="6"/>
        <v>0</v>
      </c>
      <c r="AZ75" s="45">
        <f t="shared" si="7"/>
        <v>0</v>
      </c>
      <c r="BA75" s="27">
        <f t="shared" si="8"/>
        <v>0</v>
      </c>
      <c r="BB75" s="45">
        <f t="shared" si="9"/>
        <v>0</v>
      </c>
      <c r="BC75" s="27">
        <f t="shared" si="10"/>
        <v>0</v>
      </c>
      <c r="BD75" s="47">
        <f>'[2]20.11.23 ВО'!BD74</f>
        <v>0</v>
      </c>
      <c r="BE75" s="21">
        <f>'[2]20.11.23 ВО'!BE74</f>
        <v>0</v>
      </c>
      <c r="BF75" s="47">
        <f>'[2]20.11.23 ВО'!BF74</f>
        <v>0</v>
      </c>
      <c r="BG75" s="21">
        <f>'[2]20.11.23 ВО'!BG74</f>
        <v>0</v>
      </c>
      <c r="BH75" s="47">
        <f>'[2]20.11.23 ВО'!BH74</f>
        <v>0</v>
      </c>
      <c r="BI75" s="21">
        <f>'[2]20.11.23 ВО'!BI74</f>
        <v>0</v>
      </c>
      <c r="BJ75" s="47">
        <f>'[2]20.11.23 ВО'!BJ74</f>
        <v>0</v>
      </c>
      <c r="BK75" s="21">
        <f>'[2]20.11.23 ВО'!BK74</f>
        <v>0</v>
      </c>
      <c r="BL75" s="47">
        <f>'[2]20.11.23 ВО'!BL74</f>
        <v>0</v>
      </c>
      <c r="BM75" s="21">
        <f>'[2]20.11.23 ВО'!BM74</f>
        <v>0</v>
      </c>
      <c r="BN75" s="47">
        <f>'[2]20.11.23 ВО'!BN74</f>
        <v>0</v>
      </c>
      <c r="BO75" s="21">
        <f>'[2]20.11.23 ВО'!BO74</f>
        <v>0</v>
      </c>
      <c r="BP75" s="45">
        <f t="shared" si="11"/>
        <v>0</v>
      </c>
      <c r="BQ75" s="27">
        <f t="shared" si="12"/>
        <v>0</v>
      </c>
      <c r="BR75" s="45">
        <f t="shared" si="13"/>
        <v>0</v>
      </c>
      <c r="BS75" s="21">
        <f t="shared" si="14"/>
        <v>0</v>
      </c>
      <c r="BT75" s="45">
        <f t="shared" si="15"/>
        <v>0</v>
      </c>
      <c r="BU75" s="21">
        <f t="shared" si="16"/>
        <v>0</v>
      </c>
      <c r="BV75" s="47">
        <f>'[2]20.11.23 ВО'!BV74</f>
        <v>0</v>
      </c>
      <c r="BW75" s="21">
        <f>'[2]20.11.23 ВО'!BW74</f>
        <v>0</v>
      </c>
      <c r="BX75" s="47">
        <f>'[2]20.11.23 ВО'!BX74</f>
        <v>0</v>
      </c>
      <c r="BY75" s="21">
        <f>'[2]20.11.23 ВО'!BY74</f>
        <v>0</v>
      </c>
      <c r="BZ75" s="47">
        <f>'[2]20.11.23 ВО'!BZ74</f>
        <v>0</v>
      </c>
      <c r="CA75" s="21">
        <f>'[2]20.11.23 ВО'!CA74</f>
        <v>0</v>
      </c>
      <c r="CB75" s="47">
        <f>'[2]20.11.23 ВО'!CB74</f>
        <v>0</v>
      </c>
      <c r="CC75" s="21">
        <f>'[2]20.11.23 ВО'!CC74</f>
        <v>0</v>
      </c>
      <c r="CD75" s="47">
        <f>'[2]20.11.23 ВО'!CD74</f>
        <v>0</v>
      </c>
      <c r="CE75" s="21">
        <f>'[2]20.11.23 ВО'!CE74</f>
        <v>0</v>
      </c>
    </row>
    <row r="76" spans="1:83" s="19" customFormat="1" ht="30" customHeight="1" x14ac:dyDescent="0.25">
      <c r="A76" s="15">
        <f t="shared" si="26"/>
        <v>60</v>
      </c>
      <c r="B76" s="17" t="s">
        <v>178</v>
      </c>
      <c r="C76" s="15" t="s">
        <v>179</v>
      </c>
      <c r="D76" s="26"/>
      <c r="E76" s="26" t="s">
        <v>57</v>
      </c>
      <c r="F76" s="27">
        <f t="shared" si="24"/>
        <v>69448228.75</v>
      </c>
      <c r="G76" s="47">
        <f>'[2]20.11.23 ВО'!G75</f>
        <v>24003</v>
      </c>
      <c r="H76" s="21">
        <f>'[2]20.11.23 ВО'!H75</f>
        <v>69448228.75</v>
      </c>
      <c r="I76" s="47">
        <f>'[2]20.11.23 ВО'!I75</f>
        <v>12</v>
      </c>
      <c r="J76" s="21">
        <f>'[2]20.11.23 ВО'!J75</f>
        <v>650496</v>
      </c>
      <c r="K76" s="27">
        <f t="shared" si="25"/>
        <v>0</v>
      </c>
      <c r="L76" s="47">
        <f>'[2]20.11.23 ВО'!L75</f>
        <v>0</v>
      </c>
      <c r="M76" s="21">
        <f>'[2]20.11.23 ВО'!M75</f>
        <v>0</v>
      </c>
      <c r="N76" s="47">
        <f>'[2]20.11.23 ВО'!N75</f>
        <v>0</v>
      </c>
      <c r="O76" s="21">
        <f>'[2]20.11.23 ВО'!O75</f>
        <v>0</v>
      </c>
      <c r="P76" s="47">
        <f>'[2]20.11.23 ВО'!P75</f>
        <v>0</v>
      </c>
      <c r="Q76" s="21">
        <f>'[2]20.11.23 ВО'!Q75</f>
        <v>0</v>
      </c>
      <c r="R76" s="47">
        <f>'[2]20.11.23 ВО'!R75</f>
        <v>0</v>
      </c>
      <c r="S76" s="21">
        <f>'[2]20.11.23 ВО'!S75</f>
        <v>0</v>
      </c>
      <c r="T76" s="47">
        <f>'[2]20.11.23 ВО'!T75</f>
        <v>0</v>
      </c>
      <c r="U76" s="21">
        <f>'[2]20.11.23 ВО'!U75</f>
        <v>0</v>
      </c>
      <c r="V76" s="47">
        <f>'[2]20.11.23 ВО'!V75</f>
        <v>0</v>
      </c>
      <c r="W76" s="21">
        <f>'[2]20.11.23 ВО'!W75</f>
        <v>0</v>
      </c>
      <c r="X76" s="47">
        <f>'[2]20.11.23 ВО'!X75</f>
        <v>0</v>
      </c>
      <c r="Y76" s="21">
        <f>'[2]20.11.23 ВО'!Y75</f>
        <v>0</v>
      </c>
      <c r="Z76" s="47">
        <f>'[2]20.11.23 ВО'!Z75</f>
        <v>0</v>
      </c>
      <c r="AA76" s="21">
        <f>'[2]20.11.23 ВО'!AA75</f>
        <v>0</v>
      </c>
      <c r="AB76" s="47">
        <f>'[2]20.11.23 ВО'!AB75</f>
        <v>0</v>
      </c>
      <c r="AC76" s="21">
        <f>'[2]20.11.23 ВО'!AC75</f>
        <v>0</v>
      </c>
      <c r="AD76" s="47">
        <f>'[2]20.11.23 ВО'!AD75</f>
        <v>0</v>
      </c>
      <c r="AE76" s="21">
        <f>'[2]20.11.23 ВО'!AE75</f>
        <v>0</v>
      </c>
      <c r="AF76" s="47">
        <f>'[2]20.11.23 ВО'!AF75</f>
        <v>0</v>
      </c>
      <c r="AG76" s="21">
        <f>'[2]20.11.23 ВО'!AG75</f>
        <v>0</v>
      </c>
      <c r="AH76" s="47">
        <f>'[2]20.11.23 ВО'!AH75</f>
        <v>0</v>
      </c>
      <c r="AI76" s="21">
        <f>'[2]20.11.23 ВО'!AI75</f>
        <v>0</v>
      </c>
      <c r="AJ76" s="47">
        <f>'[2]20.11.23 ВО'!AJ75</f>
        <v>0</v>
      </c>
      <c r="AK76" s="21">
        <f>'[2]20.11.23 ВО'!AK75</f>
        <v>0</v>
      </c>
      <c r="AL76" s="47">
        <f>'[2]20.11.23 ВО'!AL75</f>
        <v>0</v>
      </c>
      <c r="AM76" s="21">
        <f>'[2]20.11.23 ВО'!AM75</f>
        <v>0</v>
      </c>
      <c r="AN76" s="47">
        <f>'[2]20.11.23 ВО'!AN75</f>
        <v>0</v>
      </c>
      <c r="AO76" s="21">
        <f>'[2]20.11.23 ВО'!AO75</f>
        <v>0</v>
      </c>
      <c r="AP76" s="47">
        <f>'[2]20.11.23 ВО'!AP75</f>
        <v>0</v>
      </c>
      <c r="AQ76" s="21">
        <f>'[2]20.11.23 ВО'!AQ75</f>
        <v>0</v>
      </c>
      <c r="AR76" s="47">
        <f>'[2]20.11.23 ВО'!AR75</f>
        <v>0</v>
      </c>
      <c r="AS76" s="21">
        <f>'[2]20.11.23 ВО'!AS75</f>
        <v>0</v>
      </c>
      <c r="AT76" s="47">
        <f>'[2]20.11.23 ВО'!AT75</f>
        <v>0</v>
      </c>
      <c r="AU76" s="21">
        <f>'[2]20.11.23 ВО'!AU75</f>
        <v>0</v>
      </c>
      <c r="AV76" s="47">
        <f>'[2]20.11.23 ВО'!AV75</f>
        <v>0</v>
      </c>
      <c r="AW76" s="21">
        <f>'[2]20.11.23 ВО'!AW75</f>
        <v>0</v>
      </c>
      <c r="AX76" s="45">
        <f t="shared" ref="AX76:AX139" si="27">BD76+BJ76</f>
        <v>0</v>
      </c>
      <c r="AY76" s="27">
        <f t="shared" ref="AY76:AY139" si="28">BE76+BK76</f>
        <v>0</v>
      </c>
      <c r="AZ76" s="45">
        <f t="shared" ref="AZ76:AZ139" si="29">BF76+BL76</f>
        <v>0</v>
      </c>
      <c r="BA76" s="27">
        <f t="shared" ref="BA76:BA139" si="30">BG76+BM76</f>
        <v>0</v>
      </c>
      <c r="BB76" s="45">
        <f t="shared" ref="BB76:BB139" si="31">BH76+BN76</f>
        <v>0</v>
      </c>
      <c r="BC76" s="27">
        <f t="shared" ref="BC76:BC139" si="32">BI76+BO76</f>
        <v>0</v>
      </c>
      <c r="BD76" s="47">
        <f>'[2]20.11.23 ВО'!BD75</f>
        <v>0</v>
      </c>
      <c r="BE76" s="21">
        <f>'[2]20.11.23 ВО'!BE75</f>
        <v>0</v>
      </c>
      <c r="BF76" s="47">
        <f>'[2]20.11.23 ВО'!BF75</f>
        <v>0</v>
      </c>
      <c r="BG76" s="21">
        <f>'[2]20.11.23 ВО'!BG75</f>
        <v>0</v>
      </c>
      <c r="BH76" s="47">
        <f>'[2]20.11.23 ВО'!BH75</f>
        <v>0</v>
      </c>
      <c r="BI76" s="21">
        <f>'[2]20.11.23 ВО'!BI75</f>
        <v>0</v>
      </c>
      <c r="BJ76" s="47">
        <f>'[2]20.11.23 ВО'!BJ75</f>
        <v>0</v>
      </c>
      <c r="BK76" s="21">
        <f>'[2]20.11.23 ВО'!BK75</f>
        <v>0</v>
      </c>
      <c r="BL76" s="47">
        <f>'[2]20.11.23 ВО'!BL75</f>
        <v>0</v>
      </c>
      <c r="BM76" s="21">
        <f>'[2]20.11.23 ВО'!BM75</f>
        <v>0</v>
      </c>
      <c r="BN76" s="47">
        <f>'[2]20.11.23 ВО'!BN75</f>
        <v>0</v>
      </c>
      <c r="BO76" s="21">
        <f>'[2]20.11.23 ВО'!BO75</f>
        <v>0</v>
      </c>
      <c r="BP76" s="45">
        <f t="shared" ref="BP76:BP139" si="33">BV76+CB76</f>
        <v>0</v>
      </c>
      <c r="BQ76" s="27">
        <f t="shared" ref="BQ76:BQ139" si="34">BW76+CC76</f>
        <v>0</v>
      </c>
      <c r="BR76" s="45">
        <f t="shared" ref="BR76:BR139" si="35">BX76+CD76</f>
        <v>0</v>
      </c>
      <c r="BS76" s="21">
        <f t="shared" ref="BS76:BS139" si="36">BY76+CE76</f>
        <v>0</v>
      </c>
      <c r="BT76" s="45">
        <f t="shared" ref="BT76:BT139" si="37">BZ76</f>
        <v>0</v>
      </c>
      <c r="BU76" s="21">
        <f t="shared" ref="BU76:BU139" si="38">CA76</f>
        <v>0</v>
      </c>
      <c r="BV76" s="47">
        <f>'[2]20.11.23 ВО'!BV75</f>
        <v>0</v>
      </c>
      <c r="BW76" s="21">
        <f>'[2]20.11.23 ВО'!BW75</f>
        <v>0</v>
      </c>
      <c r="BX76" s="47">
        <f>'[2]20.11.23 ВО'!BX75</f>
        <v>0</v>
      </c>
      <c r="BY76" s="21">
        <f>'[2]20.11.23 ВО'!BY75</f>
        <v>0</v>
      </c>
      <c r="BZ76" s="47">
        <f>'[2]20.11.23 ВО'!BZ75</f>
        <v>0</v>
      </c>
      <c r="CA76" s="21">
        <f>'[2]20.11.23 ВО'!CA75</f>
        <v>0</v>
      </c>
      <c r="CB76" s="47">
        <f>'[2]20.11.23 ВО'!CB75</f>
        <v>0</v>
      </c>
      <c r="CC76" s="21">
        <f>'[2]20.11.23 ВО'!CC75</f>
        <v>0</v>
      </c>
      <c r="CD76" s="47">
        <f>'[2]20.11.23 ВО'!CD75</f>
        <v>0</v>
      </c>
      <c r="CE76" s="21">
        <f>'[2]20.11.23 ВО'!CE75</f>
        <v>0</v>
      </c>
    </row>
    <row r="77" spans="1:83" s="19" customFormat="1" ht="30" customHeight="1" x14ac:dyDescent="0.25">
      <c r="A77" s="15">
        <f t="shared" si="26"/>
        <v>61</v>
      </c>
      <c r="B77" s="17" t="s">
        <v>180</v>
      </c>
      <c r="C77" s="15" t="s">
        <v>181</v>
      </c>
      <c r="D77" s="26"/>
      <c r="E77" s="26" t="s">
        <v>57</v>
      </c>
      <c r="F77" s="27">
        <f t="shared" si="24"/>
        <v>37082374.259999998</v>
      </c>
      <c r="G77" s="47">
        <f>'[2]20.11.23 ВО'!G76</f>
        <v>878</v>
      </c>
      <c r="H77" s="21">
        <f>'[2]20.11.23 ВО'!H76</f>
        <v>3496028.32</v>
      </c>
      <c r="I77" s="47">
        <f>'[2]20.11.23 ВО'!I76</f>
        <v>0</v>
      </c>
      <c r="J77" s="21">
        <f>'[2]20.11.23 ВО'!J76</f>
        <v>0</v>
      </c>
      <c r="K77" s="27">
        <f t="shared" si="25"/>
        <v>17312333.670000002</v>
      </c>
      <c r="L77" s="47">
        <f>'[2]20.11.23 ВО'!L76</f>
        <v>5278</v>
      </c>
      <c r="M77" s="21">
        <f>'[2]20.11.23 ВО'!M76</f>
        <v>10325313.460000001</v>
      </c>
      <c r="N77" s="47">
        <f>'[2]20.11.23 ВО'!N76</f>
        <v>1105</v>
      </c>
      <c r="O77" s="21">
        <f>'[2]20.11.23 ВО'!O76</f>
        <v>2241854.71</v>
      </c>
      <c r="P77" s="47">
        <f>'[2]20.11.23 ВО'!P76</f>
        <v>1322</v>
      </c>
      <c r="Q77" s="21">
        <f>'[2]20.11.23 ВО'!Q76</f>
        <v>3759880.01</v>
      </c>
      <c r="R77" s="47">
        <f>'[2]20.11.23 ВО'!R76</f>
        <v>275</v>
      </c>
      <c r="S77" s="21">
        <f>'[2]20.11.23 ВО'!S76</f>
        <v>371445.25</v>
      </c>
      <c r="T77" s="47">
        <f>'[2]20.11.23 ВО'!T76</f>
        <v>2851</v>
      </c>
      <c r="U77" s="21">
        <f>'[2]20.11.23 ВО'!U76</f>
        <v>4323578.74</v>
      </c>
      <c r="V77" s="47">
        <f>'[2]20.11.23 ВО'!V76</f>
        <v>0</v>
      </c>
      <c r="W77" s="21">
        <f>'[2]20.11.23 ВО'!W76</f>
        <v>0</v>
      </c>
      <c r="X77" s="47">
        <f>'[2]20.11.23 ВО'!X76</f>
        <v>2170</v>
      </c>
      <c r="Y77" s="21">
        <f>'[2]20.11.23 ВО'!Y76</f>
        <v>1581805.72</v>
      </c>
      <c r="Z77" s="47">
        <f>'[2]20.11.23 ВО'!Z76</f>
        <v>7436</v>
      </c>
      <c r="AA77" s="21">
        <f>'[2]20.11.23 ВО'!AA76</f>
        <v>2475137.88</v>
      </c>
      <c r="AB77" s="47">
        <f>'[2]20.11.23 ВО'!AB76</f>
        <v>0</v>
      </c>
      <c r="AC77" s="21">
        <f>'[2]20.11.23 ВО'!AC76</f>
        <v>0</v>
      </c>
      <c r="AD77" s="47">
        <f>'[2]20.11.23 ВО'!AD76</f>
        <v>0</v>
      </c>
      <c r="AE77" s="21">
        <f>'[2]20.11.23 ВО'!AE76</f>
        <v>0</v>
      </c>
      <c r="AF77" s="47">
        <f>'[2]20.11.23 ВО'!AF76</f>
        <v>0</v>
      </c>
      <c r="AG77" s="21">
        <f>'[2]20.11.23 ВО'!AG76</f>
        <v>0</v>
      </c>
      <c r="AH77" s="47">
        <f>'[2]20.11.23 ВО'!AH76</f>
        <v>0</v>
      </c>
      <c r="AI77" s="21">
        <f>'[2]20.11.23 ВО'!AI76</f>
        <v>0</v>
      </c>
      <c r="AJ77" s="47">
        <f>'[2]20.11.23 ВО'!AJ76</f>
        <v>0</v>
      </c>
      <c r="AK77" s="21">
        <f>'[2]20.11.23 ВО'!AK76</f>
        <v>0</v>
      </c>
      <c r="AL77" s="47">
        <f>'[2]20.11.23 ВО'!AL76</f>
        <v>0</v>
      </c>
      <c r="AM77" s="21">
        <f>'[2]20.11.23 ВО'!AM76</f>
        <v>0</v>
      </c>
      <c r="AN77" s="47">
        <f>'[2]20.11.23 ВО'!AN76</f>
        <v>0</v>
      </c>
      <c r="AO77" s="21">
        <f>'[2]20.11.23 ВО'!AO76</f>
        <v>0</v>
      </c>
      <c r="AP77" s="47">
        <f>'[2]20.11.23 ВО'!AP76</f>
        <v>0</v>
      </c>
      <c r="AQ77" s="21">
        <f>'[2]20.11.23 ВО'!AQ76</f>
        <v>0</v>
      </c>
      <c r="AR77" s="47">
        <f>'[2]20.11.23 ВО'!AR76</f>
        <v>0</v>
      </c>
      <c r="AS77" s="21">
        <f>'[2]20.11.23 ВО'!AS76</f>
        <v>0</v>
      </c>
      <c r="AT77" s="47">
        <f>'[2]20.11.23 ВО'!AT76</f>
        <v>0</v>
      </c>
      <c r="AU77" s="21">
        <f>'[2]20.11.23 ВО'!AU76</f>
        <v>0</v>
      </c>
      <c r="AV77" s="47">
        <f>'[2]20.11.23 ВО'!AV76</f>
        <v>2411</v>
      </c>
      <c r="AW77" s="21">
        <f>'[2]20.11.23 ВО'!AW76</f>
        <v>2930076.61</v>
      </c>
      <c r="AX77" s="45">
        <f t="shared" si="27"/>
        <v>721</v>
      </c>
      <c r="AY77" s="27">
        <f t="shared" si="28"/>
        <v>7541842.8399999999</v>
      </c>
      <c r="AZ77" s="45">
        <f t="shared" si="29"/>
        <v>0</v>
      </c>
      <c r="BA77" s="27">
        <f t="shared" si="30"/>
        <v>0</v>
      </c>
      <c r="BB77" s="45">
        <f t="shared" si="31"/>
        <v>0</v>
      </c>
      <c r="BC77" s="27">
        <f t="shared" si="32"/>
        <v>0</v>
      </c>
      <c r="BD77" s="47">
        <f>'[2]20.11.23 ВО'!BD76</f>
        <v>721</v>
      </c>
      <c r="BE77" s="21">
        <f>'[2]20.11.23 ВО'!BE76</f>
        <v>7541842.8399999999</v>
      </c>
      <c r="BF77" s="47">
        <f>'[2]20.11.23 ВО'!BF76</f>
        <v>0</v>
      </c>
      <c r="BG77" s="21">
        <f>'[2]20.11.23 ВО'!BG76</f>
        <v>0</v>
      </c>
      <c r="BH77" s="47">
        <f>'[2]20.11.23 ВО'!BH76</f>
        <v>0</v>
      </c>
      <c r="BI77" s="21">
        <f>'[2]20.11.23 ВО'!BI76</f>
        <v>0</v>
      </c>
      <c r="BJ77" s="47">
        <f>'[2]20.11.23 ВО'!BJ76</f>
        <v>0</v>
      </c>
      <c r="BK77" s="21">
        <f>'[2]20.11.23 ВО'!BK76</f>
        <v>0</v>
      </c>
      <c r="BL77" s="47">
        <f>'[2]20.11.23 ВО'!BL76</f>
        <v>0</v>
      </c>
      <c r="BM77" s="21">
        <f>'[2]20.11.23 ВО'!BM76</f>
        <v>0</v>
      </c>
      <c r="BN77" s="47">
        <f>'[2]20.11.23 ВО'!BN76</f>
        <v>0</v>
      </c>
      <c r="BO77" s="21">
        <f>'[2]20.11.23 ВО'!BO76</f>
        <v>0</v>
      </c>
      <c r="BP77" s="45">
        <f t="shared" si="33"/>
        <v>343</v>
      </c>
      <c r="BQ77" s="27">
        <f t="shared" si="34"/>
        <v>8732169.4299999997</v>
      </c>
      <c r="BR77" s="45">
        <f t="shared" si="35"/>
        <v>0</v>
      </c>
      <c r="BS77" s="21">
        <f t="shared" si="36"/>
        <v>0</v>
      </c>
      <c r="BT77" s="45">
        <f t="shared" si="37"/>
        <v>0</v>
      </c>
      <c r="BU77" s="21">
        <f t="shared" si="38"/>
        <v>0</v>
      </c>
      <c r="BV77" s="47">
        <f>'[2]20.11.23 ВО'!BV76</f>
        <v>343</v>
      </c>
      <c r="BW77" s="21">
        <f>'[2]20.11.23 ВО'!BW76</f>
        <v>8732169.4299999997</v>
      </c>
      <c r="BX77" s="47">
        <f>'[2]20.11.23 ВО'!BX76</f>
        <v>0</v>
      </c>
      <c r="BY77" s="21">
        <f>'[2]20.11.23 ВО'!BY76</f>
        <v>0</v>
      </c>
      <c r="BZ77" s="47">
        <f>'[2]20.11.23 ВО'!BZ76</f>
        <v>0</v>
      </c>
      <c r="CA77" s="21">
        <f>'[2]20.11.23 ВО'!CA76</f>
        <v>0</v>
      </c>
      <c r="CB77" s="47">
        <f>'[2]20.11.23 ВО'!CB76</f>
        <v>0</v>
      </c>
      <c r="CC77" s="21">
        <f>'[2]20.11.23 ВО'!CC76</f>
        <v>0</v>
      </c>
      <c r="CD77" s="47">
        <f>'[2]20.11.23 ВО'!CD76</f>
        <v>0</v>
      </c>
      <c r="CE77" s="21">
        <f>'[2]20.11.23 ВО'!CE76</f>
        <v>0</v>
      </c>
    </row>
    <row r="78" spans="1:83" s="19" customFormat="1" ht="30" customHeight="1" x14ac:dyDescent="0.25">
      <c r="A78" s="15">
        <f t="shared" si="26"/>
        <v>62</v>
      </c>
      <c r="B78" s="17" t="s">
        <v>182</v>
      </c>
      <c r="C78" s="15" t="s">
        <v>183</v>
      </c>
      <c r="D78" s="26"/>
      <c r="E78" s="26" t="s">
        <v>57</v>
      </c>
      <c r="F78" s="27">
        <f t="shared" si="24"/>
        <v>44458992.640000001</v>
      </c>
      <c r="G78" s="47">
        <f>'[2]20.11.23 ВО'!G77</f>
        <v>1870</v>
      </c>
      <c r="H78" s="21">
        <f>'[2]20.11.23 ВО'!H77</f>
        <v>4220457.3499999996</v>
      </c>
      <c r="I78" s="47">
        <f>'[2]20.11.23 ВО'!I77</f>
        <v>0</v>
      </c>
      <c r="J78" s="21">
        <f>'[2]20.11.23 ВО'!J77</f>
        <v>0</v>
      </c>
      <c r="K78" s="27">
        <f t="shared" si="25"/>
        <v>29200898.149999999</v>
      </c>
      <c r="L78" s="47">
        <f>'[2]20.11.23 ВО'!L77</f>
        <v>13902</v>
      </c>
      <c r="M78" s="21">
        <f>'[2]20.11.23 ВО'!M77</f>
        <v>19801494.5</v>
      </c>
      <c r="N78" s="47">
        <f>'[2]20.11.23 ВО'!N77</f>
        <v>1792</v>
      </c>
      <c r="O78" s="21">
        <f>'[2]20.11.23 ВО'!O77</f>
        <v>3935113.86</v>
      </c>
      <c r="P78" s="47">
        <f>'[2]20.11.23 ВО'!P77</f>
        <v>1985</v>
      </c>
      <c r="Q78" s="21">
        <f>'[2]20.11.23 ВО'!Q77</f>
        <v>5285887.4000000004</v>
      </c>
      <c r="R78" s="47">
        <f>'[2]20.11.23 ВО'!R77</f>
        <v>426</v>
      </c>
      <c r="S78" s="21">
        <f>'[2]20.11.23 ВО'!S77</f>
        <v>417619.74</v>
      </c>
      <c r="T78" s="47">
        <f>'[2]20.11.23 ВО'!T77</f>
        <v>10125</v>
      </c>
      <c r="U78" s="21">
        <f>'[2]20.11.23 ВО'!U77</f>
        <v>10580493.24</v>
      </c>
      <c r="V78" s="47">
        <f>'[2]20.11.23 ВО'!V77</f>
        <v>0</v>
      </c>
      <c r="W78" s="21">
        <f>'[2]20.11.23 ВО'!W77</f>
        <v>0</v>
      </c>
      <c r="X78" s="47">
        <f>'[2]20.11.23 ВО'!X77</f>
        <v>5041</v>
      </c>
      <c r="Y78" s="21">
        <f>'[2]20.11.23 ВО'!Y77</f>
        <v>3197460.27</v>
      </c>
      <c r="Z78" s="47">
        <f>'[2]20.11.23 ВО'!Z77</f>
        <v>7879</v>
      </c>
      <c r="AA78" s="21">
        <f>'[2]20.11.23 ВО'!AA77</f>
        <v>4929183.76</v>
      </c>
      <c r="AB78" s="47">
        <f>'[2]20.11.23 ВО'!AB77</f>
        <v>0</v>
      </c>
      <c r="AC78" s="21">
        <f>'[2]20.11.23 ВО'!AC77</f>
        <v>0</v>
      </c>
      <c r="AD78" s="47">
        <f>'[2]20.11.23 ВО'!AD77</f>
        <v>0</v>
      </c>
      <c r="AE78" s="21">
        <f>'[2]20.11.23 ВО'!AE77</f>
        <v>0</v>
      </c>
      <c r="AF78" s="47">
        <f>'[2]20.11.23 ВО'!AF77</f>
        <v>0</v>
      </c>
      <c r="AG78" s="21">
        <f>'[2]20.11.23 ВО'!AG77</f>
        <v>0</v>
      </c>
      <c r="AH78" s="47">
        <f>'[2]20.11.23 ВО'!AH77</f>
        <v>0</v>
      </c>
      <c r="AI78" s="21">
        <f>'[2]20.11.23 ВО'!AI77</f>
        <v>0</v>
      </c>
      <c r="AJ78" s="47">
        <f>'[2]20.11.23 ВО'!AJ77</f>
        <v>0</v>
      </c>
      <c r="AK78" s="21">
        <f>'[2]20.11.23 ВО'!AK77</f>
        <v>0</v>
      </c>
      <c r="AL78" s="47">
        <f>'[2]20.11.23 ВО'!AL77</f>
        <v>0</v>
      </c>
      <c r="AM78" s="21">
        <f>'[2]20.11.23 ВО'!AM77</f>
        <v>0</v>
      </c>
      <c r="AN78" s="47">
        <f>'[2]20.11.23 ВО'!AN77</f>
        <v>0</v>
      </c>
      <c r="AO78" s="21">
        <f>'[2]20.11.23 ВО'!AO77</f>
        <v>0</v>
      </c>
      <c r="AP78" s="47">
        <f>'[2]20.11.23 ВО'!AP77</f>
        <v>0</v>
      </c>
      <c r="AQ78" s="21">
        <f>'[2]20.11.23 ВО'!AQ77</f>
        <v>0</v>
      </c>
      <c r="AR78" s="47">
        <f>'[2]20.11.23 ВО'!AR77</f>
        <v>0</v>
      </c>
      <c r="AS78" s="21">
        <f>'[2]20.11.23 ВО'!AS77</f>
        <v>0</v>
      </c>
      <c r="AT78" s="47">
        <f>'[2]20.11.23 ВО'!AT77</f>
        <v>0</v>
      </c>
      <c r="AU78" s="21">
        <f>'[2]20.11.23 ВО'!AU77</f>
        <v>0</v>
      </c>
      <c r="AV78" s="47">
        <f>'[2]20.11.23 ВО'!AV77</f>
        <v>976</v>
      </c>
      <c r="AW78" s="21">
        <f>'[2]20.11.23 ВО'!AW77</f>
        <v>1272759.6200000001</v>
      </c>
      <c r="AX78" s="45">
        <f t="shared" si="27"/>
        <v>1009</v>
      </c>
      <c r="AY78" s="27">
        <f t="shared" si="28"/>
        <v>10311766.1</v>
      </c>
      <c r="AZ78" s="45">
        <f t="shared" si="29"/>
        <v>0</v>
      </c>
      <c r="BA78" s="27">
        <f t="shared" si="30"/>
        <v>0</v>
      </c>
      <c r="BB78" s="45">
        <f t="shared" si="31"/>
        <v>0</v>
      </c>
      <c r="BC78" s="27">
        <f t="shared" si="32"/>
        <v>0</v>
      </c>
      <c r="BD78" s="47">
        <f>'[2]20.11.23 ВО'!BD77</f>
        <v>1009</v>
      </c>
      <c r="BE78" s="21">
        <f>'[2]20.11.23 ВО'!BE77</f>
        <v>10311766.1</v>
      </c>
      <c r="BF78" s="47">
        <f>'[2]20.11.23 ВО'!BF77</f>
        <v>0</v>
      </c>
      <c r="BG78" s="21">
        <f>'[2]20.11.23 ВО'!BG77</f>
        <v>0</v>
      </c>
      <c r="BH78" s="47">
        <f>'[2]20.11.23 ВО'!BH77</f>
        <v>0</v>
      </c>
      <c r="BI78" s="21">
        <f>'[2]20.11.23 ВО'!BI77</f>
        <v>0</v>
      </c>
      <c r="BJ78" s="47">
        <f>'[2]20.11.23 ВО'!BJ77</f>
        <v>0</v>
      </c>
      <c r="BK78" s="21">
        <f>'[2]20.11.23 ВО'!BK77</f>
        <v>0</v>
      </c>
      <c r="BL78" s="47">
        <f>'[2]20.11.23 ВО'!BL77</f>
        <v>0</v>
      </c>
      <c r="BM78" s="21">
        <f>'[2]20.11.23 ВО'!BM77</f>
        <v>0</v>
      </c>
      <c r="BN78" s="47">
        <f>'[2]20.11.23 ВО'!BN77</f>
        <v>0</v>
      </c>
      <c r="BO78" s="21">
        <f>'[2]20.11.23 ВО'!BO77</f>
        <v>0</v>
      </c>
      <c r="BP78" s="45">
        <f t="shared" si="33"/>
        <v>46</v>
      </c>
      <c r="BQ78" s="27">
        <f t="shared" si="34"/>
        <v>725871.04</v>
      </c>
      <c r="BR78" s="45">
        <f t="shared" si="35"/>
        <v>0</v>
      </c>
      <c r="BS78" s="21">
        <f t="shared" si="36"/>
        <v>0</v>
      </c>
      <c r="BT78" s="45">
        <f t="shared" si="37"/>
        <v>0</v>
      </c>
      <c r="BU78" s="21">
        <f t="shared" si="38"/>
        <v>0</v>
      </c>
      <c r="BV78" s="47">
        <f>'[2]20.11.23 ВО'!BV77</f>
        <v>46</v>
      </c>
      <c r="BW78" s="21">
        <f>'[2]20.11.23 ВО'!BW77</f>
        <v>725871.04</v>
      </c>
      <c r="BX78" s="47">
        <f>'[2]20.11.23 ВО'!BX77</f>
        <v>0</v>
      </c>
      <c r="BY78" s="21">
        <f>'[2]20.11.23 ВО'!BY77</f>
        <v>0</v>
      </c>
      <c r="BZ78" s="47">
        <f>'[2]20.11.23 ВО'!BZ77</f>
        <v>0</v>
      </c>
      <c r="CA78" s="21">
        <f>'[2]20.11.23 ВО'!CA77</f>
        <v>0</v>
      </c>
      <c r="CB78" s="47">
        <f>'[2]20.11.23 ВО'!CB77</f>
        <v>0</v>
      </c>
      <c r="CC78" s="21">
        <f>'[2]20.11.23 ВО'!CC77</f>
        <v>0</v>
      </c>
      <c r="CD78" s="47">
        <f>'[2]20.11.23 ВО'!CD77</f>
        <v>0</v>
      </c>
      <c r="CE78" s="21">
        <f>'[2]20.11.23 ВО'!CE77</f>
        <v>0</v>
      </c>
    </row>
    <row r="79" spans="1:83" s="19" customFormat="1" ht="30" customHeight="1" x14ac:dyDescent="0.25">
      <c r="A79" s="15">
        <f t="shared" si="26"/>
        <v>63</v>
      </c>
      <c r="B79" s="48" t="s">
        <v>184</v>
      </c>
      <c r="C79" s="15" t="s">
        <v>185</v>
      </c>
      <c r="D79" s="26"/>
      <c r="E79" s="26" t="s">
        <v>57</v>
      </c>
      <c r="F79" s="27">
        <f t="shared" si="24"/>
        <v>46775642.859999999</v>
      </c>
      <c r="G79" s="47">
        <f>'[2]20.11.23 ВО'!G78</f>
        <v>2553</v>
      </c>
      <c r="H79" s="21">
        <f>'[2]20.11.23 ВО'!H78</f>
        <v>3664891.55</v>
      </c>
      <c r="I79" s="47">
        <f>'[2]20.11.23 ВО'!I78</f>
        <v>0</v>
      </c>
      <c r="J79" s="21">
        <f>'[2]20.11.23 ВО'!J78</f>
        <v>0</v>
      </c>
      <c r="K79" s="27">
        <f t="shared" si="25"/>
        <v>33380070.34</v>
      </c>
      <c r="L79" s="47">
        <f>'[2]20.11.23 ВО'!L78</f>
        <v>23669</v>
      </c>
      <c r="M79" s="21">
        <f>'[2]20.11.23 ВО'!M78</f>
        <v>23662975.399999999</v>
      </c>
      <c r="N79" s="47">
        <f>'[2]20.11.23 ВО'!N78</f>
        <v>1917</v>
      </c>
      <c r="O79" s="21">
        <f>'[2]20.11.23 ВО'!O78</f>
        <v>4144539.73</v>
      </c>
      <c r="P79" s="47">
        <f>'[2]20.11.23 ВО'!P78</f>
        <v>2278</v>
      </c>
      <c r="Q79" s="21">
        <f>'[2]20.11.23 ВО'!Q78</f>
        <v>6835147.1900000004</v>
      </c>
      <c r="R79" s="47">
        <f>'[2]20.11.23 ВО'!R78</f>
        <v>216</v>
      </c>
      <c r="S79" s="21">
        <f>'[2]20.11.23 ВО'!S78</f>
        <v>257847.18</v>
      </c>
      <c r="T79" s="47">
        <f>'[2]20.11.23 ВО'!T78</f>
        <v>19474</v>
      </c>
      <c r="U79" s="21">
        <f>'[2]20.11.23 ВО'!U78</f>
        <v>12683288.48</v>
      </c>
      <c r="V79" s="47">
        <f>'[2]20.11.23 ВО'!V78</f>
        <v>0</v>
      </c>
      <c r="W79" s="21">
        <f>'[2]20.11.23 ВО'!W78</f>
        <v>0</v>
      </c>
      <c r="X79" s="47">
        <f>'[2]20.11.23 ВО'!X78</f>
        <v>3969</v>
      </c>
      <c r="Y79" s="21">
        <f>'[2]20.11.23 ВО'!Y78</f>
        <v>2500083.14</v>
      </c>
      <c r="Z79" s="47">
        <f>'[2]20.11.23 ВО'!Z78</f>
        <v>5197</v>
      </c>
      <c r="AA79" s="49">
        <f>'[2]20.11.23 ВО'!AA78+52409.41</f>
        <v>6295385.4100000001</v>
      </c>
      <c r="AB79" s="47">
        <f>'[2]20.11.23 ВО'!AB78</f>
        <v>0</v>
      </c>
      <c r="AC79" s="21">
        <f>'[2]20.11.23 ВО'!AC78</f>
        <v>0</v>
      </c>
      <c r="AD79" s="47">
        <f>'[2]20.11.23 ВО'!AD78</f>
        <v>0</v>
      </c>
      <c r="AE79" s="21">
        <f>'[2]20.11.23 ВО'!AE78</f>
        <v>0</v>
      </c>
      <c r="AF79" s="47">
        <f>'[2]20.11.23 ВО'!AF78</f>
        <v>0</v>
      </c>
      <c r="AG79" s="21">
        <f>'[2]20.11.23 ВО'!AG78</f>
        <v>0</v>
      </c>
      <c r="AH79" s="47">
        <f>'[2]20.11.23 ВО'!AH78</f>
        <v>0</v>
      </c>
      <c r="AI79" s="21">
        <f>'[2]20.11.23 ВО'!AI78</f>
        <v>0</v>
      </c>
      <c r="AJ79" s="47">
        <f>'[2]20.11.23 ВО'!AJ78</f>
        <v>0</v>
      </c>
      <c r="AK79" s="21">
        <f>'[2]20.11.23 ВО'!AK78</f>
        <v>0</v>
      </c>
      <c r="AL79" s="47">
        <f>'[2]20.11.23 ВО'!AL78</f>
        <v>0</v>
      </c>
      <c r="AM79" s="21">
        <f>'[2]20.11.23 ВО'!AM78</f>
        <v>0</v>
      </c>
      <c r="AN79" s="47">
        <f>'[2]20.11.23 ВО'!AN78</f>
        <v>0</v>
      </c>
      <c r="AO79" s="21">
        <f>'[2]20.11.23 ВО'!AO78</f>
        <v>0</v>
      </c>
      <c r="AP79" s="47">
        <f>'[2]20.11.23 ВО'!AP78</f>
        <v>0</v>
      </c>
      <c r="AQ79" s="21">
        <f>'[2]20.11.23 ВО'!AQ78</f>
        <v>0</v>
      </c>
      <c r="AR79" s="47">
        <f>'[2]20.11.23 ВО'!AR78</f>
        <v>0</v>
      </c>
      <c r="AS79" s="21">
        <f>'[2]20.11.23 ВО'!AS78</f>
        <v>0</v>
      </c>
      <c r="AT79" s="47">
        <f>'[2]20.11.23 ВО'!AT78</f>
        <v>0</v>
      </c>
      <c r="AU79" s="21">
        <f>'[2]20.11.23 ВО'!AU78</f>
        <v>0</v>
      </c>
      <c r="AV79" s="47">
        <f>'[2]20.11.23 ВО'!AV78</f>
        <v>697</v>
      </c>
      <c r="AW79" s="21">
        <f>'[2]20.11.23 ВО'!AW78</f>
        <v>921626.39</v>
      </c>
      <c r="AX79" s="45">
        <f t="shared" si="27"/>
        <v>963</v>
      </c>
      <c r="AY79" s="27">
        <f t="shared" si="28"/>
        <v>9730680.9700000007</v>
      </c>
      <c r="AZ79" s="45">
        <f t="shared" si="29"/>
        <v>0</v>
      </c>
      <c r="BA79" s="27">
        <f t="shared" si="30"/>
        <v>0</v>
      </c>
      <c r="BB79" s="45">
        <f t="shared" si="31"/>
        <v>0</v>
      </c>
      <c r="BC79" s="27">
        <f t="shared" si="32"/>
        <v>0</v>
      </c>
      <c r="BD79" s="47">
        <f>'[2]20.11.23 ВО'!BD78</f>
        <v>945</v>
      </c>
      <c r="BE79" s="21">
        <f>'[2]20.11.23 ВО'!BE78</f>
        <v>9544921.2899999991</v>
      </c>
      <c r="BF79" s="47">
        <f>'[2]20.11.23 ВО'!BF78</f>
        <v>0</v>
      </c>
      <c r="BG79" s="21">
        <f>'[2]20.11.23 ВО'!BG78</f>
        <v>0</v>
      </c>
      <c r="BH79" s="47">
        <f>'[2]20.11.23 ВО'!BH78</f>
        <v>0</v>
      </c>
      <c r="BI79" s="21">
        <f>'[2]20.11.23 ВО'!BI78</f>
        <v>0</v>
      </c>
      <c r="BJ79" s="47">
        <f>'[2]20.11.23 ВО'!BJ78</f>
        <v>18</v>
      </c>
      <c r="BK79" s="21">
        <f>'[2]20.11.23 ВО'!BK78</f>
        <v>185759.68</v>
      </c>
      <c r="BL79" s="47">
        <f>'[2]20.11.23 ВО'!BL78</f>
        <v>0</v>
      </c>
      <c r="BM79" s="21">
        <f>'[2]20.11.23 ВО'!BM78</f>
        <v>0</v>
      </c>
      <c r="BN79" s="47">
        <f>'[2]20.11.23 ВО'!BN78</f>
        <v>0</v>
      </c>
      <c r="BO79" s="21">
        <f>'[2]20.11.23 ВО'!BO78</f>
        <v>0</v>
      </c>
      <c r="BP79" s="45">
        <f t="shared" si="33"/>
        <v>0</v>
      </c>
      <c r="BQ79" s="27">
        <f t="shared" si="34"/>
        <v>0</v>
      </c>
      <c r="BR79" s="45">
        <f t="shared" si="35"/>
        <v>0</v>
      </c>
      <c r="BS79" s="21">
        <f t="shared" si="36"/>
        <v>0</v>
      </c>
      <c r="BT79" s="45">
        <f t="shared" si="37"/>
        <v>0</v>
      </c>
      <c r="BU79" s="21">
        <f t="shared" si="38"/>
        <v>0</v>
      </c>
      <c r="BV79" s="47">
        <f>'[2]20.11.23 ВО'!BV78</f>
        <v>0</v>
      </c>
      <c r="BW79" s="21">
        <f>'[2]20.11.23 ВО'!BW78</f>
        <v>0</v>
      </c>
      <c r="BX79" s="47">
        <f>'[2]20.11.23 ВО'!BX78</f>
        <v>0</v>
      </c>
      <c r="BY79" s="21">
        <f>'[2]20.11.23 ВО'!BY78</f>
        <v>0</v>
      </c>
      <c r="BZ79" s="47">
        <f>'[2]20.11.23 ВО'!BZ78</f>
        <v>0</v>
      </c>
      <c r="CA79" s="21">
        <f>'[2]20.11.23 ВО'!CA78</f>
        <v>0</v>
      </c>
      <c r="CB79" s="47">
        <f>'[2]20.11.23 ВО'!CB78</f>
        <v>0</v>
      </c>
      <c r="CC79" s="21">
        <f>'[2]20.11.23 ВО'!CC78</f>
        <v>0</v>
      </c>
      <c r="CD79" s="47">
        <f>'[2]20.11.23 ВО'!CD78</f>
        <v>0</v>
      </c>
      <c r="CE79" s="21">
        <f>'[2]20.11.23 ВО'!CE78</f>
        <v>0</v>
      </c>
    </row>
    <row r="80" spans="1:83" s="19" customFormat="1" ht="30" customHeight="1" x14ac:dyDescent="0.25">
      <c r="A80" s="15">
        <f t="shared" si="26"/>
        <v>64</v>
      </c>
      <c r="B80" s="17" t="s">
        <v>186</v>
      </c>
      <c r="C80" s="15" t="s">
        <v>187</v>
      </c>
      <c r="D80" s="26"/>
      <c r="E80" s="26" t="s">
        <v>111</v>
      </c>
      <c r="F80" s="27">
        <f t="shared" si="24"/>
        <v>44640210.770000003</v>
      </c>
      <c r="G80" s="47">
        <f>'[2]20.11.23 ВО'!G79</f>
        <v>0</v>
      </c>
      <c r="H80" s="21">
        <f>'[2]20.11.23 ВО'!H79</f>
        <v>0</v>
      </c>
      <c r="I80" s="47">
        <f>'[2]20.11.23 ВО'!I79</f>
        <v>0</v>
      </c>
      <c r="J80" s="21">
        <f>'[2]20.11.23 ВО'!J79</f>
        <v>0</v>
      </c>
      <c r="K80" s="27">
        <f t="shared" si="25"/>
        <v>23067665.969999999</v>
      </c>
      <c r="L80" s="47">
        <f>'[2]20.11.23 ВО'!L79</f>
        <v>14081</v>
      </c>
      <c r="M80" s="21">
        <f>'[2]20.11.23 ВО'!M79</f>
        <v>10621741.710000001</v>
      </c>
      <c r="N80" s="47">
        <f>'[2]20.11.23 ВО'!N79</f>
        <v>622</v>
      </c>
      <c r="O80" s="21">
        <f>'[2]20.11.23 ВО'!O79</f>
        <v>1106642.3600000001</v>
      </c>
      <c r="P80" s="47">
        <f>'[2]20.11.23 ВО'!P79</f>
        <v>2333</v>
      </c>
      <c r="Q80" s="21">
        <f>'[2]20.11.23 ВО'!Q79</f>
        <v>5684576.4100000001</v>
      </c>
      <c r="R80" s="47">
        <f>'[2]20.11.23 ВО'!R79</f>
        <v>643</v>
      </c>
      <c r="S80" s="21">
        <f>'[2]20.11.23 ВО'!S79</f>
        <v>572098.46</v>
      </c>
      <c r="T80" s="47">
        <f>'[2]20.11.23 ВО'!T79</f>
        <v>11126</v>
      </c>
      <c r="U80" s="21">
        <f>'[2]20.11.23 ВО'!U79</f>
        <v>3830522.94</v>
      </c>
      <c r="V80" s="47">
        <f>'[2]20.11.23 ВО'!V79</f>
        <v>0</v>
      </c>
      <c r="W80" s="21">
        <f>'[2]20.11.23 ВО'!W79</f>
        <v>0</v>
      </c>
      <c r="X80" s="47">
        <f>'[2]20.11.23 ВО'!X79</f>
        <v>494</v>
      </c>
      <c r="Y80" s="21">
        <f>'[2]20.11.23 ВО'!Y79</f>
        <v>398476.1</v>
      </c>
      <c r="Z80" s="47">
        <f>'[2]20.11.23 ВО'!Z79</f>
        <v>4388</v>
      </c>
      <c r="AA80" s="21">
        <f>'[2]20.11.23 ВО'!AA79</f>
        <v>9176285.7699999996</v>
      </c>
      <c r="AB80" s="47">
        <f>'[2]20.11.23 ВО'!AB79</f>
        <v>0</v>
      </c>
      <c r="AC80" s="21">
        <f>'[2]20.11.23 ВО'!AC79</f>
        <v>0</v>
      </c>
      <c r="AD80" s="47">
        <f>'[2]20.11.23 ВО'!AD79</f>
        <v>1876</v>
      </c>
      <c r="AE80" s="21">
        <f>'[2]20.11.23 ВО'!AE79</f>
        <v>2516755.94</v>
      </c>
      <c r="AF80" s="47">
        <f>'[2]20.11.23 ВО'!AF79</f>
        <v>540</v>
      </c>
      <c r="AG80" s="21">
        <f>'[2]20.11.23 ВО'!AG79</f>
        <v>1630830.38</v>
      </c>
      <c r="AH80" s="47">
        <f>'[2]20.11.23 ВО'!AH79</f>
        <v>0</v>
      </c>
      <c r="AI80" s="21">
        <f>'[2]20.11.23 ВО'!AI79</f>
        <v>0</v>
      </c>
      <c r="AJ80" s="47">
        <f>'[2]20.11.23 ВО'!AJ79</f>
        <v>970</v>
      </c>
      <c r="AK80" s="21">
        <f>'[2]20.11.23 ВО'!AK79</f>
        <v>482541.7</v>
      </c>
      <c r="AL80" s="47">
        <f>'[2]20.11.23 ВО'!AL79</f>
        <v>366</v>
      </c>
      <c r="AM80" s="21">
        <f>'[2]20.11.23 ВО'!AM79</f>
        <v>403383.86</v>
      </c>
      <c r="AN80" s="47">
        <f>'[2]20.11.23 ВО'!AN79</f>
        <v>0</v>
      </c>
      <c r="AO80" s="21">
        <f>'[2]20.11.23 ВО'!AO79</f>
        <v>0</v>
      </c>
      <c r="AP80" s="47">
        <f>'[2]20.11.23 ВО'!AP79</f>
        <v>0</v>
      </c>
      <c r="AQ80" s="21">
        <f>'[2]20.11.23 ВО'!AQ79</f>
        <v>0</v>
      </c>
      <c r="AR80" s="47">
        <f>'[2]20.11.23 ВО'!AR79</f>
        <v>0</v>
      </c>
      <c r="AS80" s="21">
        <f>'[2]20.11.23 ВО'!AS79</f>
        <v>0</v>
      </c>
      <c r="AT80" s="47">
        <f>'[2]20.11.23 ВО'!AT79</f>
        <v>0</v>
      </c>
      <c r="AU80" s="21">
        <f>'[2]20.11.23 ВО'!AU79</f>
        <v>0</v>
      </c>
      <c r="AV80" s="47">
        <f>'[2]20.11.23 ВО'!AV79</f>
        <v>271</v>
      </c>
      <c r="AW80" s="21">
        <f>'[2]20.11.23 ВО'!AW79</f>
        <v>354406.45</v>
      </c>
      <c r="AX80" s="45">
        <f t="shared" si="27"/>
        <v>1026</v>
      </c>
      <c r="AY80" s="27">
        <f t="shared" si="28"/>
        <v>19869071.359999999</v>
      </c>
      <c r="AZ80" s="45">
        <f t="shared" si="29"/>
        <v>0</v>
      </c>
      <c r="BA80" s="27">
        <f t="shared" si="30"/>
        <v>0</v>
      </c>
      <c r="BB80" s="45">
        <f t="shared" si="31"/>
        <v>0</v>
      </c>
      <c r="BC80" s="27">
        <f t="shared" si="32"/>
        <v>0</v>
      </c>
      <c r="BD80" s="47">
        <f>'[2]20.11.23 ВО'!BD79</f>
        <v>650</v>
      </c>
      <c r="BE80" s="21">
        <f>'[2]20.11.23 ВО'!BE79</f>
        <v>8090825.8099999996</v>
      </c>
      <c r="BF80" s="47">
        <f>'[2]20.11.23 ВО'!BF79</f>
        <v>0</v>
      </c>
      <c r="BG80" s="21">
        <f>'[2]20.11.23 ВО'!BG79</f>
        <v>0</v>
      </c>
      <c r="BH80" s="47">
        <f>'[2]20.11.23 ВО'!BH79</f>
        <v>0</v>
      </c>
      <c r="BI80" s="21">
        <f>'[2]20.11.23 ВО'!BI79</f>
        <v>0</v>
      </c>
      <c r="BJ80" s="47">
        <f>'[2]20.11.23 ВО'!BJ79</f>
        <v>376</v>
      </c>
      <c r="BK80" s="21">
        <f>'[2]20.11.23 ВО'!BK79</f>
        <v>11778245.550000001</v>
      </c>
      <c r="BL80" s="47">
        <f>'[2]20.11.23 ВО'!BL79</f>
        <v>0</v>
      </c>
      <c r="BM80" s="21">
        <f>'[2]20.11.23 ВО'!BM79</f>
        <v>0</v>
      </c>
      <c r="BN80" s="47">
        <f>'[2]20.11.23 ВО'!BN79</f>
        <v>0</v>
      </c>
      <c r="BO80" s="21">
        <f>'[2]20.11.23 ВО'!BO79</f>
        <v>0</v>
      </c>
      <c r="BP80" s="45">
        <f t="shared" si="33"/>
        <v>68</v>
      </c>
      <c r="BQ80" s="27">
        <f t="shared" si="34"/>
        <v>1703473.44</v>
      </c>
      <c r="BR80" s="45">
        <f t="shared" si="35"/>
        <v>0</v>
      </c>
      <c r="BS80" s="21">
        <f t="shared" si="36"/>
        <v>0</v>
      </c>
      <c r="BT80" s="45">
        <f t="shared" si="37"/>
        <v>0</v>
      </c>
      <c r="BU80" s="21">
        <f t="shared" si="38"/>
        <v>0</v>
      </c>
      <c r="BV80" s="47">
        <f>'[2]20.11.23 ВО'!BV79</f>
        <v>68</v>
      </c>
      <c r="BW80" s="21">
        <f>'[2]20.11.23 ВО'!BW79</f>
        <v>1703473.44</v>
      </c>
      <c r="BX80" s="47">
        <f>'[2]20.11.23 ВО'!BX79</f>
        <v>0</v>
      </c>
      <c r="BY80" s="21">
        <f>'[2]20.11.23 ВО'!BY79</f>
        <v>0</v>
      </c>
      <c r="BZ80" s="47">
        <f>'[2]20.11.23 ВО'!BZ79</f>
        <v>0</v>
      </c>
      <c r="CA80" s="21">
        <f>'[2]20.11.23 ВО'!CA79</f>
        <v>0</v>
      </c>
      <c r="CB80" s="47">
        <f>'[2]20.11.23 ВО'!CB79</f>
        <v>0</v>
      </c>
      <c r="CC80" s="21">
        <f>'[2]20.11.23 ВО'!CC79</f>
        <v>0</v>
      </c>
      <c r="CD80" s="47">
        <f>'[2]20.11.23 ВО'!CD79</f>
        <v>0</v>
      </c>
      <c r="CE80" s="21">
        <f>'[2]20.11.23 ВО'!CE79</f>
        <v>0</v>
      </c>
    </row>
    <row r="81" spans="1:83" s="19" customFormat="1" ht="30" customHeight="1" x14ac:dyDescent="0.25">
      <c r="A81" s="15">
        <f t="shared" si="26"/>
        <v>65</v>
      </c>
      <c r="B81" s="17" t="s">
        <v>188</v>
      </c>
      <c r="C81" s="15" t="s">
        <v>189</v>
      </c>
      <c r="D81" s="26"/>
      <c r="E81" s="26" t="s">
        <v>111</v>
      </c>
      <c r="F81" s="27">
        <f t="shared" si="24"/>
        <v>3287506.16</v>
      </c>
      <c r="G81" s="47">
        <f>'[2]20.11.23 ВО'!G80</f>
        <v>0</v>
      </c>
      <c r="H81" s="21">
        <f>'[2]20.11.23 ВО'!H80</f>
        <v>0</v>
      </c>
      <c r="I81" s="47">
        <f>'[2]20.11.23 ВО'!I80</f>
        <v>0</v>
      </c>
      <c r="J81" s="21">
        <f>'[2]20.11.23 ВО'!J80</f>
        <v>0</v>
      </c>
      <c r="K81" s="27">
        <f t="shared" si="25"/>
        <v>2288612.06</v>
      </c>
      <c r="L81" s="47">
        <f>'[2]20.11.23 ВО'!L80</f>
        <v>478</v>
      </c>
      <c r="M81" s="21">
        <f>'[2]20.11.23 ВО'!M80</f>
        <v>144696.51</v>
      </c>
      <c r="N81" s="47">
        <f>'[2]20.11.23 ВО'!N80</f>
        <v>0</v>
      </c>
      <c r="O81" s="21">
        <f>'[2]20.11.23 ВО'!O80</f>
        <v>0</v>
      </c>
      <c r="P81" s="47">
        <f>'[2]20.11.23 ВО'!P80</f>
        <v>0</v>
      </c>
      <c r="Q81" s="21">
        <f>'[2]20.11.23 ВО'!Q80</f>
        <v>0</v>
      </c>
      <c r="R81" s="47">
        <f>'[2]20.11.23 ВО'!R80</f>
        <v>0</v>
      </c>
      <c r="S81" s="21">
        <f>'[2]20.11.23 ВО'!S80</f>
        <v>0</v>
      </c>
      <c r="T81" s="47">
        <f>'[2]20.11.23 ВО'!T80</f>
        <v>478</v>
      </c>
      <c r="U81" s="21">
        <f>'[2]20.11.23 ВО'!U80</f>
        <v>144696.51</v>
      </c>
      <c r="V81" s="47">
        <f>'[2]20.11.23 ВО'!V80</f>
        <v>0</v>
      </c>
      <c r="W81" s="21">
        <f>'[2]20.11.23 ВО'!W80</f>
        <v>0</v>
      </c>
      <c r="X81" s="47">
        <f>'[2]20.11.23 ВО'!X80</f>
        <v>0</v>
      </c>
      <c r="Y81" s="21">
        <f>'[2]20.11.23 ВО'!Y80</f>
        <v>0</v>
      </c>
      <c r="Z81" s="47">
        <f>'[2]20.11.23 ВО'!Z80</f>
        <v>1809</v>
      </c>
      <c r="AA81" s="21">
        <f>'[2]20.11.23 ВО'!AA80</f>
        <v>2143915.5499999998</v>
      </c>
      <c r="AB81" s="47">
        <f>'[2]20.11.23 ВО'!AB80</f>
        <v>0</v>
      </c>
      <c r="AC81" s="21">
        <f>'[2]20.11.23 ВО'!AC80</f>
        <v>0</v>
      </c>
      <c r="AD81" s="47">
        <f>'[2]20.11.23 ВО'!AD80</f>
        <v>0</v>
      </c>
      <c r="AE81" s="21">
        <f>'[2]20.11.23 ВО'!AE80</f>
        <v>0</v>
      </c>
      <c r="AF81" s="47">
        <f>'[2]20.11.23 ВО'!AF80</f>
        <v>0</v>
      </c>
      <c r="AG81" s="21">
        <f>'[2]20.11.23 ВО'!AG80</f>
        <v>0</v>
      </c>
      <c r="AH81" s="47">
        <f>'[2]20.11.23 ВО'!AH80</f>
        <v>0</v>
      </c>
      <c r="AI81" s="21">
        <f>'[2]20.11.23 ВО'!AI80</f>
        <v>0</v>
      </c>
      <c r="AJ81" s="47">
        <f>'[2]20.11.23 ВО'!AJ80</f>
        <v>0</v>
      </c>
      <c r="AK81" s="21">
        <f>'[2]20.11.23 ВО'!AK80</f>
        <v>0</v>
      </c>
      <c r="AL81" s="47">
        <f>'[2]20.11.23 ВО'!AL80</f>
        <v>0</v>
      </c>
      <c r="AM81" s="21">
        <f>'[2]20.11.23 ВО'!AM80</f>
        <v>0</v>
      </c>
      <c r="AN81" s="47">
        <f>'[2]20.11.23 ВО'!AN80</f>
        <v>0</v>
      </c>
      <c r="AO81" s="21">
        <f>'[2]20.11.23 ВО'!AO80</f>
        <v>0</v>
      </c>
      <c r="AP81" s="47">
        <f>'[2]20.11.23 ВО'!AP80</f>
        <v>0</v>
      </c>
      <c r="AQ81" s="21">
        <f>'[2]20.11.23 ВО'!AQ80</f>
        <v>0</v>
      </c>
      <c r="AR81" s="47">
        <f>'[2]20.11.23 ВО'!AR80</f>
        <v>0</v>
      </c>
      <c r="AS81" s="21">
        <f>'[2]20.11.23 ВО'!AS80</f>
        <v>0</v>
      </c>
      <c r="AT81" s="47">
        <f>'[2]20.11.23 ВО'!AT80</f>
        <v>0</v>
      </c>
      <c r="AU81" s="21">
        <f>'[2]20.11.23 ВО'!AU80</f>
        <v>0</v>
      </c>
      <c r="AV81" s="47">
        <f>'[2]20.11.23 ВО'!AV80</f>
        <v>0</v>
      </c>
      <c r="AW81" s="21">
        <f>'[2]20.11.23 ВО'!AW80</f>
        <v>0</v>
      </c>
      <c r="AX81" s="45">
        <f t="shared" si="27"/>
        <v>26</v>
      </c>
      <c r="AY81" s="27">
        <f t="shared" si="28"/>
        <v>998894.1</v>
      </c>
      <c r="AZ81" s="45">
        <f t="shared" si="29"/>
        <v>0</v>
      </c>
      <c r="BA81" s="27">
        <f t="shared" si="30"/>
        <v>0</v>
      </c>
      <c r="BB81" s="45">
        <f t="shared" si="31"/>
        <v>0</v>
      </c>
      <c r="BC81" s="27">
        <f t="shared" si="32"/>
        <v>0</v>
      </c>
      <c r="BD81" s="47">
        <f>'[2]20.11.23 ВО'!BD80</f>
        <v>26</v>
      </c>
      <c r="BE81" s="21">
        <f>'[2]20.11.23 ВО'!BE80</f>
        <v>998894.1</v>
      </c>
      <c r="BF81" s="47">
        <f>'[2]20.11.23 ВО'!BF80</f>
        <v>0</v>
      </c>
      <c r="BG81" s="21">
        <f>'[2]20.11.23 ВО'!BG80</f>
        <v>0</v>
      </c>
      <c r="BH81" s="47">
        <f>'[2]20.11.23 ВО'!BH80</f>
        <v>0</v>
      </c>
      <c r="BI81" s="21">
        <f>'[2]20.11.23 ВО'!BI80</f>
        <v>0</v>
      </c>
      <c r="BJ81" s="47">
        <f>'[2]20.11.23 ВО'!BJ80</f>
        <v>0</v>
      </c>
      <c r="BK81" s="21">
        <f>'[2]20.11.23 ВО'!BK80</f>
        <v>0</v>
      </c>
      <c r="BL81" s="47">
        <f>'[2]20.11.23 ВО'!BL80</f>
        <v>0</v>
      </c>
      <c r="BM81" s="21">
        <f>'[2]20.11.23 ВО'!BM80</f>
        <v>0</v>
      </c>
      <c r="BN81" s="47">
        <f>'[2]20.11.23 ВО'!BN80</f>
        <v>0</v>
      </c>
      <c r="BO81" s="21">
        <f>'[2]20.11.23 ВО'!BO80</f>
        <v>0</v>
      </c>
      <c r="BP81" s="45">
        <f t="shared" si="33"/>
        <v>0</v>
      </c>
      <c r="BQ81" s="27">
        <f t="shared" si="34"/>
        <v>0</v>
      </c>
      <c r="BR81" s="45">
        <f t="shared" si="35"/>
        <v>0</v>
      </c>
      <c r="BS81" s="21">
        <f t="shared" si="36"/>
        <v>0</v>
      </c>
      <c r="BT81" s="45">
        <f t="shared" si="37"/>
        <v>0</v>
      </c>
      <c r="BU81" s="21">
        <f t="shared" si="38"/>
        <v>0</v>
      </c>
      <c r="BV81" s="47">
        <f>'[2]20.11.23 ВО'!BV80</f>
        <v>0</v>
      </c>
      <c r="BW81" s="21">
        <f>'[2]20.11.23 ВО'!BW80</f>
        <v>0</v>
      </c>
      <c r="BX81" s="47">
        <f>'[2]20.11.23 ВО'!BX80</f>
        <v>0</v>
      </c>
      <c r="BY81" s="21">
        <f>'[2]20.11.23 ВО'!BY80</f>
        <v>0</v>
      </c>
      <c r="BZ81" s="47">
        <f>'[2]20.11.23 ВО'!BZ80</f>
        <v>0</v>
      </c>
      <c r="CA81" s="21">
        <f>'[2]20.11.23 ВО'!CA80</f>
        <v>0</v>
      </c>
      <c r="CB81" s="47">
        <f>'[2]20.11.23 ВО'!CB80</f>
        <v>0</v>
      </c>
      <c r="CC81" s="21">
        <f>'[2]20.11.23 ВО'!CC80</f>
        <v>0</v>
      </c>
      <c r="CD81" s="47">
        <f>'[2]20.11.23 ВО'!CD80</f>
        <v>0</v>
      </c>
      <c r="CE81" s="21">
        <f>'[2]20.11.23 ВО'!CE80</f>
        <v>0</v>
      </c>
    </row>
    <row r="82" spans="1:83" s="19" customFormat="1" ht="30" customHeight="1" x14ac:dyDescent="0.25">
      <c r="A82" s="18"/>
      <c r="B82" s="16" t="s">
        <v>190</v>
      </c>
      <c r="C82" s="18"/>
      <c r="D82" s="26"/>
      <c r="E82" s="26"/>
      <c r="F82" s="27"/>
      <c r="G82" s="47">
        <f>'[2]20.11.23 ВО'!G81</f>
        <v>0</v>
      </c>
      <c r="H82" s="21">
        <f>'[2]20.11.23 ВО'!H81</f>
        <v>0</v>
      </c>
      <c r="I82" s="47">
        <f>'[2]20.11.23 ВО'!I81</f>
        <v>0</v>
      </c>
      <c r="J82" s="21">
        <f>'[2]20.11.23 ВО'!J81</f>
        <v>0</v>
      </c>
      <c r="K82" s="27"/>
      <c r="L82" s="47">
        <f>'[2]20.11.23 ВО'!L81</f>
        <v>0</v>
      </c>
      <c r="M82" s="21">
        <f>'[2]20.11.23 ВО'!M81</f>
        <v>0</v>
      </c>
      <c r="N82" s="47">
        <f>'[2]20.11.23 ВО'!N81</f>
        <v>0</v>
      </c>
      <c r="O82" s="21">
        <f>'[2]20.11.23 ВО'!O81</f>
        <v>0</v>
      </c>
      <c r="P82" s="47">
        <f>'[2]20.11.23 ВО'!P81</f>
        <v>0</v>
      </c>
      <c r="Q82" s="21">
        <f>'[2]20.11.23 ВО'!Q81</f>
        <v>0</v>
      </c>
      <c r="R82" s="47">
        <f>'[2]20.11.23 ВО'!R81</f>
        <v>0</v>
      </c>
      <c r="S82" s="21">
        <f>'[2]20.11.23 ВО'!S81</f>
        <v>0</v>
      </c>
      <c r="T82" s="47">
        <f>'[2]20.11.23 ВО'!T81</f>
        <v>0</v>
      </c>
      <c r="U82" s="21">
        <f>'[2]20.11.23 ВО'!U81</f>
        <v>0</v>
      </c>
      <c r="V82" s="47">
        <f>'[2]20.11.23 ВО'!V81</f>
        <v>0</v>
      </c>
      <c r="W82" s="21">
        <f>'[2]20.11.23 ВО'!W81</f>
        <v>0</v>
      </c>
      <c r="X82" s="47">
        <f>'[2]20.11.23 ВО'!X81</f>
        <v>0</v>
      </c>
      <c r="Y82" s="21">
        <f>'[2]20.11.23 ВО'!Y81</f>
        <v>0</v>
      </c>
      <c r="Z82" s="47">
        <f>'[2]20.11.23 ВО'!Z81</f>
        <v>0</v>
      </c>
      <c r="AA82" s="21">
        <f>'[2]20.11.23 ВО'!AA81</f>
        <v>0</v>
      </c>
      <c r="AB82" s="47">
        <f>'[2]20.11.23 ВО'!AB81</f>
        <v>0</v>
      </c>
      <c r="AC82" s="21">
        <f>'[2]20.11.23 ВО'!AC81</f>
        <v>0</v>
      </c>
      <c r="AD82" s="47">
        <f>'[2]20.11.23 ВО'!AD81</f>
        <v>0</v>
      </c>
      <c r="AE82" s="21">
        <f>'[2]20.11.23 ВО'!AE81</f>
        <v>0</v>
      </c>
      <c r="AF82" s="47">
        <f>'[2]20.11.23 ВО'!AF81</f>
        <v>0</v>
      </c>
      <c r="AG82" s="21">
        <f>'[2]20.11.23 ВО'!AG81</f>
        <v>0</v>
      </c>
      <c r="AH82" s="47">
        <f>'[2]20.11.23 ВО'!AH81</f>
        <v>0</v>
      </c>
      <c r="AI82" s="21">
        <f>'[2]20.11.23 ВО'!AI81</f>
        <v>0</v>
      </c>
      <c r="AJ82" s="47">
        <f>'[2]20.11.23 ВО'!AJ81</f>
        <v>0</v>
      </c>
      <c r="AK82" s="21">
        <f>'[2]20.11.23 ВО'!AK81</f>
        <v>0</v>
      </c>
      <c r="AL82" s="47">
        <f>'[2]20.11.23 ВО'!AL81</f>
        <v>0</v>
      </c>
      <c r="AM82" s="21">
        <f>'[2]20.11.23 ВО'!AM81</f>
        <v>0</v>
      </c>
      <c r="AN82" s="47">
        <f>'[2]20.11.23 ВО'!AN81</f>
        <v>0</v>
      </c>
      <c r="AO82" s="21">
        <f>'[2]20.11.23 ВО'!AO81</f>
        <v>0</v>
      </c>
      <c r="AP82" s="47">
        <f>'[2]20.11.23 ВО'!AP81</f>
        <v>0</v>
      </c>
      <c r="AQ82" s="21">
        <f>'[2]20.11.23 ВО'!AQ81</f>
        <v>0</v>
      </c>
      <c r="AR82" s="47">
        <f>'[2]20.11.23 ВО'!AR81</f>
        <v>0</v>
      </c>
      <c r="AS82" s="21">
        <f>'[2]20.11.23 ВО'!AS81</f>
        <v>0</v>
      </c>
      <c r="AT82" s="47">
        <f>'[2]20.11.23 ВО'!AT81</f>
        <v>0</v>
      </c>
      <c r="AU82" s="21">
        <f>'[2]20.11.23 ВО'!AU81</f>
        <v>0</v>
      </c>
      <c r="AV82" s="47">
        <f>'[2]20.11.23 ВО'!AV81</f>
        <v>0</v>
      </c>
      <c r="AW82" s="21">
        <f>'[2]20.11.23 ВО'!AW81</f>
        <v>0</v>
      </c>
      <c r="AX82" s="45">
        <f t="shared" si="27"/>
        <v>0</v>
      </c>
      <c r="AY82" s="27">
        <f t="shared" si="28"/>
        <v>0</v>
      </c>
      <c r="AZ82" s="45">
        <f t="shared" si="29"/>
        <v>0</v>
      </c>
      <c r="BA82" s="27">
        <f t="shared" si="30"/>
        <v>0</v>
      </c>
      <c r="BB82" s="45">
        <f t="shared" si="31"/>
        <v>0</v>
      </c>
      <c r="BC82" s="27">
        <f t="shared" si="32"/>
        <v>0</v>
      </c>
      <c r="BD82" s="47">
        <f>'[2]20.11.23 ВО'!BD81</f>
        <v>0</v>
      </c>
      <c r="BE82" s="21">
        <f>'[2]20.11.23 ВО'!BE81</f>
        <v>0</v>
      </c>
      <c r="BF82" s="47">
        <f>'[2]20.11.23 ВО'!BF81</f>
        <v>0</v>
      </c>
      <c r="BG82" s="21">
        <f>'[2]20.11.23 ВО'!BG81</f>
        <v>0</v>
      </c>
      <c r="BH82" s="47">
        <f>'[2]20.11.23 ВО'!BH81</f>
        <v>0</v>
      </c>
      <c r="BI82" s="21">
        <f>'[2]20.11.23 ВО'!BI81</f>
        <v>0</v>
      </c>
      <c r="BJ82" s="47">
        <f>'[2]20.11.23 ВО'!BJ81</f>
        <v>0</v>
      </c>
      <c r="BK82" s="21">
        <f>'[2]20.11.23 ВО'!BK81</f>
        <v>0</v>
      </c>
      <c r="BL82" s="47">
        <f>'[2]20.11.23 ВО'!BL81</f>
        <v>0</v>
      </c>
      <c r="BM82" s="21">
        <f>'[2]20.11.23 ВО'!BM81</f>
        <v>0</v>
      </c>
      <c r="BN82" s="47">
        <f>'[2]20.11.23 ВО'!BN81</f>
        <v>0</v>
      </c>
      <c r="BO82" s="21">
        <f>'[2]20.11.23 ВО'!BO81</f>
        <v>0</v>
      </c>
      <c r="BP82" s="45">
        <f t="shared" si="33"/>
        <v>0</v>
      </c>
      <c r="BQ82" s="27">
        <f t="shared" si="34"/>
        <v>0</v>
      </c>
      <c r="BR82" s="45">
        <f t="shared" si="35"/>
        <v>0</v>
      </c>
      <c r="BS82" s="21">
        <f t="shared" si="36"/>
        <v>0</v>
      </c>
      <c r="BT82" s="45">
        <f t="shared" si="37"/>
        <v>0</v>
      </c>
      <c r="BU82" s="21">
        <f t="shared" si="38"/>
        <v>0</v>
      </c>
      <c r="BV82" s="47">
        <f>'[2]20.11.23 ВО'!BV81</f>
        <v>0</v>
      </c>
      <c r="BW82" s="21">
        <f>'[2]20.11.23 ВО'!BW81</f>
        <v>0</v>
      </c>
      <c r="BX82" s="47">
        <f>'[2]20.11.23 ВО'!BX81</f>
        <v>0</v>
      </c>
      <c r="BY82" s="21">
        <f>'[2]20.11.23 ВО'!BY81</f>
        <v>0</v>
      </c>
      <c r="BZ82" s="47">
        <f>'[2]20.11.23 ВО'!BZ81</f>
        <v>0</v>
      </c>
      <c r="CA82" s="21">
        <f>'[2]20.11.23 ВО'!CA81</f>
        <v>0</v>
      </c>
      <c r="CB82" s="47">
        <f>'[2]20.11.23 ВО'!CB81</f>
        <v>0</v>
      </c>
      <c r="CC82" s="21">
        <f>'[2]20.11.23 ВО'!CC81</f>
        <v>0</v>
      </c>
      <c r="CD82" s="47">
        <f>'[2]20.11.23 ВО'!CD81</f>
        <v>0</v>
      </c>
      <c r="CE82" s="21">
        <f>'[2]20.11.23 ВО'!CE81</f>
        <v>0</v>
      </c>
    </row>
    <row r="83" spans="1:83" s="19" customFormat="1" ht="30" customHeight="1" x14ac:dyDescent="0.25">
      <c r="A83" s="15">
        <f>A81+1</f>
        <v>66</v>
      </c>
      <c r="B83" s="48" t="s">
        <v>191</v>
      </c>
      <c r="C83" s="15" t="s">
        <v>192</v>
      </c>
      <c r="D83" s="26"/>
      <c r="E83" s="26" t="s">
        <v>57</v>
      </c>
      <c r="F83" s="27">
        <f>H83+K83+AY83+BQ83</f>
        <v>197597014.28999999</v>
      </c>
      <c r="G83" s="47">
        <f>'[2]20.11.23 ВО'!G82</f>
        <v>4136</v>
      </c>
      <c r="H83" s="21">
        <f>'[2]20.11.23 ВО'!H82</f>
        <v>11623812.08</v>
      </c>
      <c r="I83" s="47">
        <f>'[2]20.11.23 ВО'!I82</f>
        <v>1</v>
      </c>
      <c r="J83" s="21">
        <f>'[2]20.11.23 ВО'!J82</f>
        <v>54208</v>
      </c>
      <c r="K83" s="27">
        <f>M83+Y83+AA83+AE83+AW83</f>
        <v>124202568.13</v>
      </c>
      <c r="L83" s="47">
        <f>'[2]20.11.23 ВО'!L82</f>
        <v>60496</v>
      </c>
      <c r="M83" s="21">
        <f>'[2]20.11.23 ВО'!M82</f>
        <v>64127771.219999999</v>
      </c>
      <c r="N83" s="47">
        <f>'[2]20.11.23 ВО'!N82</f>
        <v>7060</v>
      </c>
      <c r="O83" s="21">
        <f>'[2]20.11.23 ВО'!O82</f>
        <v>15028733.26</v>
      </c>
      <c r="P83" s="47">
        <f>'[2]20.11.23 ВО'!P82</f>
        <v>7045</v>
      </c>
      <c r="Q83" s="21">
        <f>'[2]20.11.23 ВО'!Q82</f>
        <v>16422737.779999999</v>
      </c>
      <c r="R83" s="47">
        <f>'[2]20.11.23 ВО'!R82</f>
        <v>777</v>
      </c>
      <c r="S83" s="21">
        <f>'[2]20.11.23 ВО'!S82</f>
        <v>950123.64</v>
      </c>
      <c r="T83" s="47">
        <f>'[2]20.11.23 ВО'!T82</f>
        <v>46391</v>
      </c>
      <c r="U83" s="21">
        <f>'[2]20.11.23 ВО'!U82</f>
        <v>32676300.18</v>
      </c>
      <c r="V83" s="47">
        <f>'[2]20.11.23 ВО'!V82</f>
        <v>0</v>
      </c>
      <c r="W83" s="21">
        <f>'[2]20.11.23 ВО'!W82</f>
        <v>0</v>
      </c>
      <c r="X83" s="47">
        <f>'[2]20.11.23 ВО'!X82</f>
        <v>10836</v>
      </c>
      <c r="Y83" s="21">
        <f>'[2]20.11.23 ВО'!Y82</f>
        <v>7720383.8300000001</v>
      </c>
      <c r="Z83" s="47">
        <f>'[2]20.11.23 ВО'!Z82</f>
        <v>27960</v>
      </c>
      <c r="AA83" s="49">
        <f>'[2]20.11.23 ВО'!AA82+963514.12</f>
        <v>40447845.409999996</v>
      </c>
      <c r="AB83" s="47">
        <f>'[2]20.11.23 ВО'!AB82</f>
        <v>0</v>
      </c>
      <c r="AC83" s="21">
        <f>'[2]20.11.23 ВО'!AC82</f>
        <v>0</v>
      </c>
      <c r="AD83" s="47">
        <f>'[2]20.11.23 ВО'!AD82</f>
        <v>2991</v>
      </c>
      <c r="AE83" s="21">
        <f>'[2]20.11.23 ВО'!AE82</f>
        <v>4002789.56</v>
      </c>
      <c r="AF83" s="47">
        <f>'[2]20.11.23 ВО'!AF82</f>
        <v>1662</v>
      </c>
      <c r="AG83" s="21">
        <f>'[2]20.11.23 ВО'!AG82</f>
        <v>3008103.86</v>
      </c>
      <c r="AH83" s="47">
        <f>'[2]20.11.23 ВО'!AH82</f>
        <v>0</v>
      </c>
      <c r="AI83" s="21">
        <f>'[2]20.11.23 ВО'!AI82</f>
        <v>0</v>
      </c>
      <c r="AJ83" s="47">
        <f>'[2]20.11.23 ВО'!AJ82</f>
        <v>615</v>
      </c>
      <c r="AK83" s="21">
        <f>'[2]20.11.23 ВО'!AK82</f>
        <v>302284.2</v>
      </c>
      <c r="AL83" s="47">
        <f>'[2]20.11.23 ВО'!AL82</f>
        <v>714</v>
      </c>
      <c r="AM83" s="21">
        <f>'[2]20.11.23 ВО'!AM82</f>
        <v>692401.5</v>
      </c>
      <c r="AN83" s="47">
        <f>'[2]20.11.23 ВО'!AN82</f>
        <v>0</v>
      </c>
      <c r="AO83" s="21">
        <f>'[2]20.11.23 ВО'!AO82</f>
        <v>0</v>
      </c>
      <c r="AP83" s="47">
        <f>'[2]20.11.23 ВО'!AP82</f>
        <v>0</v>
      </c>
      <c r="AQ83" s="21">
        <f>'[2]20.11.23 ВО'!AQ82</f>
        <v>0</v>
      </c>
      <c r="AR83" s="47">
        <f>'[2]20.11.23 ВО'!AR82</f>
        <v>0</v>
      </c>
      <c r="AS83" s="21">
        <f>'[2]20.11.23 ВО'!AS82</f>
        <v>0</v>
      </c>
      <c r="AT83" s="47">
        <f>'[2]20.11.23 ВО'!AT82</f>
        <v>0</v>
      </c>
      <c r="AU83" s="21">
        <f>'[2]20.11.23 ВО'!AU82</f>
        <v>0</v>
      </c>
      <c r="AV83" s="47">
        <f>'[2]20.11.23 ВО'!AV82</f>
        <v>5778</v>
      </c>
      <c r="AW83" s="21">
        <f>'[2]20.11.23 ВО'!AW82</f>
        <v>7903778.1100000003</v>
      </c>
      <c r="AX83" s="45">
        <f t="shared" si="27"/>
        <v>869</v>
      </c>
      <c r="AY83" s="27">
        <f t="shared" si="28"/>
        <v>9826359.1199999992</v>
      </c>
      <c r="AZ83" s="45">
        <f t="shared" si="29"/>
        <v>0</v>
      </c>
      <c r="BA83" s="27">
        <f t="shared" si="30"/>
        <v>0</v>
      </c>
      <c r="BB83" s="45">
        <f t="shared" si="31"/>
        <v>0</v>
      </c>
      <c r="BC83" s="27">
        <f t="shared" si="32"/>
        <v>0</v>
      </c>
      <c r="BD83" s="47">
        <f>'[2]20.11.23 ВО'!BD82</f>
        <v>231</v>
      </c>
      <c r="BE83" s="21">
        <f>'[2]20.11.23 ВО'!BE82</f>
        <v>2890997.7</v>
      </c>
      <c r="BF83" s="47">
        <f>'[2]20.11.23 ВО'!BF82</f>
        <v>0</v>
      </c>
      <c r="BG83" s="21">
        <f>'[2]20.11.23 ВО'!BG82</f>
        <v>0</v>
      </c>
      <c r="BH83" s="47">
        <f>'[2]20.11.23 ВО'!BH82</f>
        <v>0</v>
      </c>
      <c r="BI83" s="21">
        <f>'[2]20.11.23 ВО'!BI82</f>
        <v>0</v>
      </c>
      <c r="BJ83" s="47">
        <f>'[2]20.11.23 ВО'!BJ82</f>
        <v>638</v>
      </c>
      <c r="BK83" s="21">
        <f>'[2]20.11.23 ВО'!BK82</f>
        <v>6935361.4199999999</v>
      </c>
      <c r="BL83" s="47">
        <f>'[2]20.11.23 ВО'!BL82</f>
        <v>0</v>
      </c>
      <c r="BM83" s="21">
        <f>'[2]20.11.23 ВО'!BM82</f>
        <v>0</v>
      </c>
      <c r="BN83" s="47">
        <f>'[2]20.11.23 ВО'!BN82</f>
        <v>0</v>
      </c>
      <c r="BO83" s="21">
        <f>'[2]20.11.23 ВО'!BO82</f>
        <v>0</v>
      </c>
      <c r="BP83" s="45">
        <f t="shared" si="33"/>
        <v>2464</v>
      </c>
      <c r="BQ83" s="27">
        <f t="shared" si="34"/>
        <v>51944274.960000001</v>
      </c>
      <c r="BR83" s="45">
        <f t="shared" si="35"/>
        <v>0</v>
      </c>
      <c r="BS83" s="21">
        <f t="shared" si="36"/>
        <v>0</v>
      </c>
      <c r="BT83" s="45">
        <f t="shared" si="37"/>
        <v>0</v>
      </c>
      <c r="BU83" s="21">
        <f t="shared" si="38"/>
        <v>0</v>
      </c>
      <c r="BV83" s="47">
        <f>'[2]20.11.23 ВО'!BV82</f>
        <v>2464</v>
      </c>
      <c r="BW83" s="21">
        <f>'[2]20.11.23 ВО'!BW82</f>
        <v>51944274.960000001</v>
      </c>
      <c r="BX83" s="47">
        <f>'[2]20.11.23 ВО'!BX82</f>
        <v>0</v>
      </c>
      <c r="BY83" s="21">
        <f>'[2]20.11.23 ВО'!BY82</f>
        <v>0</v>
      </c>
      <c r="BZ83" s="47">
        <f>'[2]20.11.23 ВО'!BZ82</f>
        <v>0</v>
      </c>
      <c r="CA83" s="21">
        <f>'[2]20.11.23 ВО'!CA82</f>
        <v>0</v>
      </c>
      <c r="CB83" s="47">
        <f>'[2]20.11.23 ВО'!CB82</f>
        <v>0</v>
      </c>
      <c r="CC83" s="21">
        <f>'[2]20.11.23 ВО'!CC82</f>
        <v>0</v>
      </c>
      <c r="CD83" s="47">
        <f>'[2]20.11.23 ВО'!CD82</f>
        <v>0</v>
      </c>
      <c r="CE83" s="21">
        <f>'[2]20.11.23 ВО'!CE82</f>
        <v>0</v>
      </c>
    </row>
    <row r="84" spans="1:83" s="19" customFormat="1" ht="30" customHeight="1" x14ac:dyDescent="0.25">
      <c r="A84" s="18"/>
      <c r="B84" s="16" t="s">
        <v>193</v>
      </c>
      <c r="C84" s="18"/>
      <c r="D84" s="26"/>
      <c r="E84" s="26"/>
      <c r="F84" s="27"/>
      <c r="G84" s="47">
        <f>'[2]20.11.23 ВО'!G83</f>
        <v>0</v>
      </c>
      <c r="H84" s="21">
        <f>'[2]20.11.23 ВО'!H83</f>
        <v>0</v>
      </c>
      <c r="I84" s="47">
        <f>'[2]20.11.23 ВО'!I83</f>
        <v>0</v>
      </c>
      <c r="J84" s="21">
        <f>'[2]20.11.23 ВО'!J83</f>
        <v>0</v>
      </c>
      <c r="K84" s="27"/>
      <c r="L84" s="47">
        <f>'[2]20.11.23 ВО'!L83</f>
        <v>0</v>
      </c>
      <c r="M84" s="21">
        <f>'[2]20.11.23 ВО'!M83</f>
        <v>0</v>
      </c>
      <c r="N84" s="47">
        <f>'[2]20.11.23 ВО'!N83</f>
        <v>0</v>
      </c>
      <c r="O84" s="21">
        <f>'[2]20.11.23 ВО'!O83</f>
        <v>0</v>
      </c>
      <c r="P84" s="47">
        <f>'[2]20.11.23 ВО'!P83</f>
        <v>0</v>
      </c>
      <c r="Q84" s="21">
        <f>'[2]20.11.23 ВО'!Q83</f>
        <v>0</v>
      </c>
      <c r="R84" s="47">
        <f>'[2]20.11.23 ВО'!R83</f>
        <v>0</v>
      </c>
      <c r="S84" s="21">
        <f>'[2]20.11.23 ВО'!S83</f>
        <v>0</v>
      </c>
      <c r="T84" s="47">
        <f>'[2]20.11.23 ВО'!T83</f>
        <v>0</v>
      </c>
      <c r="U84" s="21">
        <f>'[2]20.11.23 ВО'!U83</f>
        <v>0</v>
      </c>
      <c r="V84" s="47">
        <f>'[2]20.11.23 ВО'!V83</f>
        <v>0</v>
      </c>
      <c r="W84" s="21">
        <f>'[2]20.11.23 ВО'!W83</f>
        <v>0</v>
      </c>
      <c r="X84" s="47">
        <f>'[2]20.11.23 ВО'!X83</f>
        <v>0</v>
      </c>
      <c r="Y84" s="21">
        <f>'[2]20.11.23 ВО'!Y83</f>
        <v>0</v>
      </c>
      <c r="Z84" s="47">
        <f>'[2]20.11.23 ВО'!Z83</f>
        <v>0</v>
      </c>
      <c r="AA84" s="21">
        <f>'[2]20.11.23 ВО'!AA83</f>
        <v>0</v>
      </c>
      <c r="AB84" s="47">
        <f>'[2]20.11.23 ВО'!AB83</f>
        <v>0</v>
      </c>
      <c r="AC84" s="21">
        <f>'[2]20.11.23 ВО'!AC83</f>
        <v>0</v>
      </c>
      <c r="AD84" s="47">
        <f>'[2]20.11.23 ВО'!AD83</f>
        <v>0</v>
      </c>
      <c r="AE84" s="21">
        <f>'[2]20.11.23 ВО'!AE83</f>
        <v>0</v>
      </c>
      <c r="AF84" s="47">
        <f>'[2]20.11.23 ВО'!AF83</f>
        <v>0</v>
      </c>
      <c r="AG84" s="21">
        <f>'[2]20.11.23 ВО'!AG83</f>
        <v>0</v>
      </c>
      <c r="AH84" s="47">
        <f>'[2]20.11.23 ВО'!AH83</f>
        <v>0</v>
      </c>
      <c r="AI84" s="21">
        <f>'[2]20.11.23 ВО'!AI83</f>
        <v>0</v>
      </c>
      <c r="AJ84" s="47">
        <f>'[2]20.11.23 ВО'!AJ83</f>
        <v>0</v>
      </c>
      <c r="AK84" s="21">
        <f>'[2]20.11.23 ВО'!AK83</f>
        <v>0</v>
      </c>
      <c r="AL84" s="47">
        <f>'[2]20.11.23 ВО'!AL83</f>
        <v>0</v>
      </c>
      <c r="AM84" s="21">
        <f>'[2]20.11.23 ВО'!AM83</f>
        <v>0</v>
      </c>
      <c r="AN84" s="47">
        <f>'[2]20.11.23 ВО'!AN83</f>
        <v>0</v>
      </c>
      <c r="AO84" s="21">
        <f>'[2]20.11.23 ВО'!AO83</f>
        <v>0</v>
      </c>
      <c r="AP84" s="47">
        <f>'[2]20.11.23 ВО'!AP83</f>
        <v>0</v>
      </c>
      <c r="AQ84" s="21">
        <f>'[2]20.11.23 ВО'!AQ83</f>
        <v>0</v>
      </c>
      <c r="AR84" s="47">
        <f>'[2]20.11.23 ВО'!AR83</f>
        <v>0</v>
      </c>
      <c r="AS84" s="21">
        <f>'[2]20.11.23 ВО'!AS83</f>
        <v>0</v>
      </c>
      <c r="AT84" s="47">
        <f>'[2]20.11.23 ВО'!AT83</f>
        <v>0</v>
      </c>
      <c r="AU84" s="21">
        <f>'[2]20.11.23 ВО'!AU83</f>
        <v>0</v>
      </c>
      <c r="AV84" s="47">
        <f>'[2]20.11.23 ВО'!AV83</f>
        <v>0</v>
      </c>
      <c r="AW84" s="21">
        <f>'[2]20.11.23 ВО'!AW83</f>
        <v>0</v>
      </c>
      <c r="AX84" s="45">
        <f t="shared" si="27"/>
        <v>0</v>
      </c>
      <c r="AY84" s="27">
        <f t="shared" si="28"/>
        <v>0</v>
      </c>
      <c r="AZ84" s="45">
        <f t="shared" si="29"/>
        <v>0</v>
      </c>
      <c r="BA84" s="27">
        <f t="shared" si="30"/>
        <v>0</v>
      </c>
      <c r="BB84" s="45">
        <f t="shared" si="31"/>
        <v>0</v>
      </c>
      <c r="BC84" s="27">
        <f t="shared" si="32"/>
        <v>0</v>
      </c>
      <c r="BD84" s="47">
        <f>'[2]20.11.23 ВО'!BD83</f>
        <v>0</v>
      </c>
      <c r="BE84" s="21">
        <f>'[2]20.11.23 ВО'!BE83</f>
        <v>0</v>
      </c>
      <c r="BF84" s="47">
        <f>'[2]20.11.23 ВО'!BF83</f>
        <v>0</v>
      </c>
      <c r="BG84" s="21">
        <f>'[2]20.11.23 ВО'!BG83</f>
        <v>0</v>
      </c>
      <c r="BH84" s="47">
        <f>'[2]20.11.23 ВО'!BH83</f>
        <v>0</v>
      </c>
      <c r="BI84" s="21">
        <f>'[2]20.11.23 ВО'!BI83</f>
        <v>0</v>
      </c>
      <c r="BJ84" s="47">
        <f>'[2]20.11.23 ВО'!BJ83</f>
        <v>0</v>
      </c>
      <c r="BK84" s="21">
        <f>'[2]20.11.23 ВО'!BK83</f>
        <v>0</v>
      </c>
      <c r="BL84" s="47">
        <f>'[2]20.11.23 ВО'!BL83</f>
        <v>0</v>
      </c>
      <c r="BM84" s="21">
        <f>'[2]20.11.23 ВО'!BM83</f>
        <v>0</v>
      </c>
      <c r="BN84" s="47">
        <f>'[2]20.11.23 ВО'!BN83</f>
        <v>0</v>
      </c>
      <c r="BO84" s="21">
        <f>'[2]20.11.23 ВО'!BO83</f>
        <v>0</v>
      </c>
      <c r="BP84" s="45">
        <f t="shared" si="33"/>
        <v>0</v>
      </c>
      <c r="BQ84" s="27">
        <f t="shared" si="34"/>
        <v>0</v>
      </c>
      <c r="BR84" s="45">
        <f t="shared" si="35"/>
        <v>0</v>
      </c>
      <c r="BS84" s="21">
        <f t="shared" si="36"/>
        <v>0</v>
      </c>
      <c r="BT84" s="45">
        <f t="shared" si="37"/>
        <v>0</v>
      </c>
      <c r="BU84" s="21">
        <f t="shared" si="38"/>
        <v>0</v>
      </c>
      <c r="BV84" s="47">
        <f>'[2]20.11.23 ВО'!BV83</f>
        <v>0</v>
      </c>
      <c r="BW84" s="21">
        <f>'[2]20.11.23 ВО'!BW83</f>
        <v>0</v>
      </c>
      <c r="BX84" s="47">
        <f>'[2]20.11.23 ВО'!BX83</f>
        <v>0</v>
      </c>
      <c r="BY84" s="21">
        <f>'[2]20.11.23 ВО'!BY83</f>
        <v>0</v>
      </c>
      <c r="BZ84" s="47">
        <f>'[2]20.11.23 ВО'!BZ83</f>
        <v>0</v>
      </c>
      <c r="CA84" s="21">
        <f>'[2]20.11.23 ВО'!CA83</f>
        <v>0</v>
      </c>
      <c r="CB84" s="47">
        <f>'[2]20.11.23 ВО'!CB83</f>
        <v>0</v>
      </c>
      <c r="CC84" s="21">
        <f>'[2]20.11.23 ВО'!CC83</f>
        <v>0</v>
      </c>
      <c r="CD84" s="47">
        <f>'[2]20.11.23 ВО'!CD83</f>
        <v>0</v>
      </c>
      <c r="CE84" s="21">
        <f>'[2]20.11.23 ВО'!CE83</f>
        <v>0</v>
      </c>
    </row>
    <row r="85" spans="1:83" s="19" customFormat="1" ht="30" customHeight="1" x14ac:dyDescent="0.25">
      <c r="A85" s="15">
        <f>A83+1</f>
        <v>67</v>
      </c>
      <c r="B85" s="48" t="s">
        <v>194</v>
      </c>
      <c r="C85" s="15" t="s">
        <v>195</v>
      </c>
      <c r="D85" s="26"/>
      <c r="E85" s="26" t="s">
        <v>57</v>
      </c>
      <c r="F85" s="27">
        <f>H85+K85+AY85+BQ85</f>
        <v>314149797.69</v>
      </c>
      <c r="G85" s="47">
        <f>'[2]20.11.23 ВО'!G84</f>
        <v>6592</v>
      </c>
      <c r="H85" s="21">
        <f>'[2]20.11.23 ВО'!H84</f>
        <v>19009821.309999999</v>
      </c>
      <c r="I85" s="47">
        <f>'[2]20.11.23 ВО'!I84</f>
        <v>2</v>
      </c>
      <c r="J85" s="21">
        <f>'[2]20.11.23 ВО'!J84</f>
        <v>108416</v>
      </c>
      <c r="K85" s="27">
        <f>M85+Y85+AA85+AE85+AW85</f>
        <v>147843184.5</v>
      </c>
      <c r="L85" s="47">
        <f>'[2]20.11.23 ВО'!L84</f>
        <v>90416</v>
      </c>
      <c r="M85" s="21">
        <f>'[2]20.11.23 ВО'!M84</f>
        <v>58110868.140000001</v>
      </c>
      <c r="N85" s="47">
        <f>'[2]20.11.23 ВО'!N84</f>
        <v>8194</v>
      </c>
      <c r="O85" s="21">
        <f>'[2]20.11.23 ВО'!O84</f>
        <v>17323935.440000001</v>
      </c>
      <c r="P85" s="47">
        <f>'[2]20.11.23 ВО'!P84</f>
        <v>7477</v>
      </c>
      <c r="Q85" s="21">
        <f>'[2]20.11.23 ВО'!Q84</f>
        <v>20516446.109999999</v>
      </c>
      <c r="R85" s="47">
        <f>'[2]20.11.23 ВО'!R84</f>
        <v>536</v>
      </c>
      <c r="S85" s="21">
        <f>'[2]20.11.23 ВО'!S84</f>
        <v>609323.75</v>
      </c>
      <c r="T85" s="47">
        <f>'[2]20.11.23 ВО'!T84</f>
        <v>74745</v>
      </c>
      <c r="U85" s="21">
        <f>'[2]20.11.23 ВО'!U84</f>
        <v>20270486.59</v>
      </c>
      <c r="V85" s="47">
        <f>'[2]20.11.23 ВО'!V84</f>
        <v>0</v>
      </c>
      <c r="W85" s="21">
        <f>'[2]20.11.23 ВО'!W84</f>
        <v>0</v>
      </c>
      <c r="X85" s="47">
        <f>'[2]20.11.23 ВО'!X84</f>
        <v>14608</v>
      </c>
      <c r="Y85" s="21">
        <f>'[2]20.11.23 ВО'!Y84</f>
        <v>11524025.859999999</v>
      </c>
      <c r="Z85" s="47">
        <f>'[2]20.11.23 ВО'!Z84</f>
        <v>65250</v>
      </c>
      <c r="AA85" s="49">
        <f>'[2]20.11.23 ВО'!AA84+2523048.41</f>
        <v>60276835.829999998</v>
      </c>
      <c r="AB85" s="47">
        <f>'[2]20.11.23 ВО'!AB84</f>
        <v>0</v>
      </c>
      <c r="AC85" s="21">
        <f>'[2]20.11.23 ВО'!AC84</f>
        <v>0</v>
      </c>
      <c r="AD85" s="47">
        <f>'[2]20.11.23 ВО'!AD84</f>
        <v>6270</v>
      </c>
      <c r="AE85" s="21">
        <f>'[2]20.11.23 ВО'!AE84</f>
        <v>14179371.18</v>
      </c>
      <c r="AF85" s="47">
        <f>'[2]20.11.23 ВО'!AF84</f>
        <v>4224</v>
      </c>
      <c r="AG85" s="21">
        <f>'[2]20.11.23 ВО'!AG84</f>
        <v>12189455.199999999</v>
      </c>
      <c r="AH85" s="47">
        <f>'[2]20.11.23 ВО'!AH84</f>
        <v>0</v>
      </c>
      <c r="AI85" s="21">
        <f>'[2]20.11.23 ВО'!AI84</f>
        <v>0</v>
      </c>
      <c r="AJ85" s="47">
        <f>'[2]20.11.23 ВО'!AJ84</f>
        <v>372</v>
      </c>
      <c r="AK85" s="21">
        <f>'[2]20.11.23 ВО'!AK84</f>
        <v>253391.52</v>
      </c>
      <c r="AL85" s="47">
        <f>'[2]20.11.23 ВО'!AL84</f>
        <v>1658</v>
      </c>
      <c r="AM85" s="21">
        <f>'[2]20.11.23 ВО'!AM84</f>
        <v>1706478.82</v>
      </c>
      <c r="AN85" s="47">
        <f>'[2]20.11.23 ВО'!AN84</f>
        <v>0</v>
      </c>
      <c r="AO85" s="21">
        <f>'[2]20.11.23 ВО'!AO84</f>
        <v>0</v>
      </c>
      <c r="AP85" s="47">
        <f>'[2]20.11.23 ВО'!AP84</f>
        <v>16</v>
      </c>
      <c r="AQ85" s="21">
        <f>'[2]20.11.23 ВО'!AQ84</f>
        <v>30045.64</v>
      </c>
      <c r="AR85" s="47">
        <f>'[2]20.11.23 ВО'!AR84</f>
        <v>0</v>
      </c>
      <c r="AS85" s="21">
        <f>'[2]20.11.23 ВО'!AS84</f>
        <v>0</v>
      </c>
      <c r="AT85" s="47">
        <f>'[2]20.11.23 ВО'!AT84</f>
        <v>0</v>
      </c>
      <c r="AU85" s="21">
        <f>'[2]20.11.23 ВО'!AU84</f>
        <v>0</v>
      </c>
      <c r="AV85" s="47">
        <f>'[2]20.11.23 ВО'!AV84</f>
        <v>2908</v>
      </c>
      <c r="AW85" s="21">
        <f>'[2]20.11.23 ВО'!AW84</f>
        <v>3752083.49</v>
      </c>
      <c r="AX85" s="45">
        <f t="shared" si="27"/>
        <v>1704</v>
      </c>
      <c r="AY85" s="27">
        <f t="shared" si="28"/>
        <v>78344744.540000007</v>
      </c>
      <c r="AZ85" s="45">
        <f t="shared" si="29"/>
        <v>997</v>
      </c>
      <c r="BA85" s="27">
        <f t="shared" si="30"/>
        <v>68560048.969999999</v>
      </c>
      <c r="BB85" s="45">
        <f t="shared" si="31"/>
        <v>0</v>
      </c>
      <c r="BC85" s="27">
        <f t="shared" si="32"/>
        <v>0</v>
      </c>
      <c r="BD85" s="47">
        <f>'[2]20.11.23 ВО'!BD84</f>
        <v>190</v>
      </c>
      <c r="BE85" s="21">
        <f>'[2]20.11.23 ВО'!BE84</f>
        <v>3016340.37</v>
      </c>
      <c r="BF85" s="47">
        <f>'[2]20.11.23 ВО'!BF84</f>
        <v>0</v>
      </c>
      <c r="BG85" s="21">
        <f>'[2]20.11.23 ВО'!BG84</f>
        <v>0</v>
      </c>
      <c r="BH85" s="47">
        <f>'[2]20.11.23 ВО'!BH84</f>
        <v>0</v>
      </c>
      <c r="BI85" s="21">
        <f>'[2]20.11.23 ВО'!BI84</f>
        <v>0</v>
      </c>
      <c r="BJ85" s="47">
        <f>'[2]20.11.23 ВО'!BJ84</f>
        <v>1514</v>
      </c>
      <c r="BK85" s="21">
        <f>'[2]20.11.23 ВО'!BK84</f>
        <v>75328404.170000002</v>
      </c>
      <c r="BL85" s="47">
        <f>'[2]20.11.23 ВО'!BL84</f>
        <v>997</v>
      </c>
      <c r="BM85" s="21">
        <f>'[2]20.11.23 ВО'!BM84</f>
        <v>68560048.969999999</v>
      </c>
      <c r="BN85" s="47">
        <f>'[2]20.11.23 ВО'!BN84</f>
        <v>0</v>
      </c>
      <c r="BO85" s="21">
        <f>'[2]20.11.23 ВО'!BO84</f>
        <v>0</v>
      </c>
      <c r="BP85" s="45">
        <f t="shared" si="33"/>
        <v>3271</v>
      </c>
      <c r="BQ85" s="27">
        <f t="shared" si="34"/>
        <v>68952047.340000004</v>
      </c>
      <c r="BR85" s="45">
        <f t="shared" si="35"/>
        <v>0</v>
      </c>
      <c r="BS85" s="21">
        <f t="shared" si="36"/>
        <v>0</v>
      </c>
      <c r="BT85" s="45">
        <f t="shared" si="37"/>
        <v>0</v>
      </c>
      <c r="BU85" s="21">
        <f t="shared" si="38"/>
        <v>0</v>
      </c>
      <c r="BV85" s="47">
        <f>'[2]20.11.23 ВО'!BV84</f>
        <v>3271</v>
      </c>
      <c r="BW85" s="21">
        <f>'[2]20.11.23 ВО'!BW84</f>
        <v>68952047.340000004</v>
      </c>
      <c r="BX85" s="47">
        <f>'[2]20.11.23 ВО'!BX84</f>
        <v>0</v>
      </c>
      <c r="BY85" s="21">
        <f>'[2]20.11.23 ВО'!BY84</f>
        <v>0</v>
      </c>
      <c r="BZ85" s="47">
        <f>'[2]20.11.23 ВО'!BZ84</f>
        <v>0</v>
      </c>
      <c r="CA85" s="21">
        <f>'[2]20.11.23 ВО'!CA84</f>
        <v>0</v>
      </c>
      <c r="CB85" s="47">
        <f>'[2]20.11.23 ВО'!CB84</f>
        <v>0</v>
      </c>
      <c r="CC85" s="21">
        <f>'[2]20.11.23 ВО'!CC84</f>
        <v>0</v>
      </c>
      <c r="CD85" s="47">
        <f>'[2]20.11.23 ВО'!CD84</f>
        <v>0</v>
      </c>
      <c r="CE85" s="21">
        <f>'[2]20.11.23 ВО'!CE84</f>
        <v>0</v>
      </c>
    </row>
    <row r="86" spans="1:83" s="19" customFormat="1" ht="30" customHeight="1" x14ac:dyDescent="0.25">
      <c r="A86" s="15">
        <f>A85+1</f>
        <v>68</v>
      </c>
      <c r="B86" s="17" t="s">
        <v>196</v>
      </c>
      <c r="C86" s="15" t="s">
        <v>197</v>
      </c>
      <c r="D86" s="26"/>
      <c r="E86" s="26" t="s">
        <v>111</v>
      </c>
      <c r="F86" s="27">
        <f>H86+K86+AY86+BQ86</f>
        <v>3321308.97</v>
      </c>
      <c r="G86" s="47">
        <f>'[2]20.11.23 ВО'!G85</f>
        <v>0</v>
      </c>
      <c r="H86" s="21">
        <f>'[2]20.11.23 ВО'!H85</f>
        <v>0</v>
      </c>
      <c r="I86" s="47">
        <f>'[2]20.11.23 ВО'!I85</f>
        <v>0</v>
      </c>
      <c r="J86" s="21">
        <f>'[2]20.11.23 ВО'!J85</f>
        <v>0</v>
      </c>
      <c r="K86" s="27">
        <f>M86+Y86+AA86+AE86+AW86</f>
        <v>3321308.97</v>
      </c>
      <c r="L86" s="47">
        <f>'[2]20.11.23 ВО'!L85</f>
        <v>9</v>
      </c>
      <c r="M86" s="21">
        <f>'[2]20.11.23 ВО'!M85</f>
        <v>2342.6</v>
      </c>
      <c r="N86" s="47">
        <f>'[2]20.11.23 ВО'!N85</f>
        <v>0</v>
      </c>
      <c r="O86" s="21">
        <f>'[2]20.11.23 ВО'!O85</f>
        <v>0</v>
      </c>
      <c r="P86" s="47">
        <f>'[2]20.11.23 ВО'!P85</f>
        <v>0</v>
      </c>
      <c r="Q86" s="21">
        <f>'[2]20.11.23 ВО'!Q85</f>
        <v>0</v>
      </c>
      <c r="R86" s="47">
        <f>'[2]20.11.23 ВО'!R85</f>
        <v>0</v>
      </c>
      <c r="S86" s="21">
        <f>'[2]20.11.23 ВО'!S85</f>
        <v>0</v>
      </c>
      <c r="T86" s="47">
        <f>'[2]20.11.23 ВО'!T85</f>
        <v>9</v>
      </c>
      <c r="U86" s="21">
        <f>'[2]20.11.23 ВО'!U85</f>
        <v>2342.6</v>
      </c>
      <c r="V86" s="47">
        <f>'[2]20.11.23 ВО'!V85</f>
        <v>0</v>
      </c>
      <c r="W86" s="21">
        <f>'[2]20.11.23 ВО'!W85</f>
        <v>0</v>
      </c>
      <c r="X86" s="47">
        <f>'[2]20.11.23 ВО'!X85</f>
        <v>0</v>
      </c>
      <c r="Y86" s="21">
        <f>'[2]20.11.23 ВО'!Y85</f>
        <v>0</v>
      </c>
      <c r="Z86" s="47">
        <f>'[2]20.11.23 ВО'!Z85</f>
        <v>2191</v>
      </c>
      <c r="AA86" s="21">
        <f>'[2]20.11.23 ВО'!AA85</f>
        <v>3318966.37</v>
      </c>
      <c r="AB86" s="47">
        <f>'[2]20.11.23 ВО'!AB85</f>
        <v>0</v>
      </c>
      <c r="AC86" s="21">
        <f>'[2]20.11.23 ВО'!AC85</f>
        <v>0</v>
      </c>
      <c r="AD86" s="47">
        <f>'[2]20.11.23 ВО'!AD85</f>
        <v>0</v>
      </c>
      <c r="AE86" s="21">
        <f>'[2]20.11.23 ВО'!AE85</f>
        <v>0</v>
      </c>
      <c r="AF86" s="47">
        <f>'[2]20.11.23 ВО'!AF85</f>
        <v>0</v>
      </c>
      <c r="AG86" s="21">
        <f>'[2]20.11.23 ВО'!AG85</f>
        <v>0</v>
      </c>
      <c r="AH86" s="47">
        <f>'[2]20.11.23 ВО'!AH85</f>
        <v>0</v>
      </c>
      <c r="AI86" s="21">
        <f>'[2]20.11.23 ВО'!AI85</f>
        <v>0</v>
      </c>
      <c r="AJ86" s="47">
        <f>'[2]20.11.23 ВО'!AJ85</f>
        <v>0</v>
      </c>
      <c r="AK86" s="21">
        <f>'[2]20.11.23 ВО'!AK85</f>
        <v>0</v>
      </c>
      <c r="AL86" s="47">
        <f>'[2]20.11.23 ВО'!AL85</f>
        <v>0</v>
      </c>
      <c r="AM86" s="21">
        <f>'[2]20.11.23 ВО'!AM85</f>
        <v>0</v>
      </c>
      <c r="AN86" s="47">
        <f>'[2]20.11.23 ВО'!AN85</f>
        <v>0</v>
      </c>
      <c r="AO86" s="21">
        <f>'[2]20.11.23 ВО'!AO85</f>
        <v>0</v>
      </c>
      <c r="AP86" s="47">
        <f>'[2]20.11.23 ВО'!AP85</f>
        <v>0</v>
      </c>
      <c r="AQ86" s="21">
        <f>'[2]20.11.23 ВО'!AQ85</f>
        <v>0</v>
      </c>
      <c r="AR86" s="47">
        <f>'[2]20.11.23 ВО'!AR85</f>
        <v>0</v>
      </c>
      <c r="AS86" s="21">
        <f>'[2]20.11.23 ВО'!AS85</f>
        <v>0</v>
      </c>
      <c r="AT86" s="47">
        <f>'[2]20.11.23 ВО'!AT85</f>
        <v>0</v>
      </c>
      <c r="AU86" s="21">
        <f>'[2]20.11.23 ВО'!AU85</f>
        <v>0</v>
      </c>
      <c r="AV86" s="47">
        <f>'[2]20.11.23 ВО'!AV85</f>
        <v>0</v>
      </c>
      <c r="AW86" s="21">
        <f>'[2]20.11.23 ВО'!AW85</f>
        <v>0</v>
      </c>
      <c r="AX86" s="45">
        <f t="shared" si="27"/>
        <v>0</v>
      </c>
      <c r="AY86" s="27">
        <f t="shared" si="28"/>
        <v>0</v>
      </c>
      <c r="AZ86" s="45">
        <f t="shared" si="29"/>
        <v>0</v>
      </c>
      <c r="BA86" s="27">
        <f t="shared" si="30"/>
        <v>0</v>
      </c>
      <c r="BB86" s="45">
        <f t="shared" si="31"/>
        <v>0</v>
      </c>
      <c r="BC86" s="27">
        <f t="shared" si="32"/>
        <v>0</v>
      </c>
      <c r="BD86" s="47">
        <f>'[2]20.11.23 ВО'!BD85</f>
        <v>0</v>
      </c>
      <c r="BE86" s="21">
        <f>'[2]20.11.23 ВО'!BE85</f>
        <v>0</v>
      </c>
      <c r="BF86" s="47">
        <f>'[2]20.11.23 ВО'!BF85</f>
        <v>0</v>
      </c>
      <c r="BG86" s="21">
        <f>'[2]20.11.23 ВО'!BG85</f>
        <v>0</v>
      </c>
      <c r="BH86" s="47">
        <f>'[2]20.11.23 ВО'!BH85</f>
        <v>0</v>
      </c>
      <c r="BI86" s="21">
        <f>'[2]20.11.23 ВО'!BI85</f>
        <v>0</v>
      </c>
      <c r="BJ86" s="47">
        <f>'[2]20.11.23 ВО'!BJ85</f>
        <v>0</v>
      </c>
      <c r="BK86" s="21">
        <f>'[2]20.11.23 ВО'!BK85</f>
        <v>0</v>
      </c>
      <c r="BL86" s="47">
        <f>'[2]20.11.23 ВО'!BL85</f>
        <v>0</v>
      </c>
      <c r="BM86" s="21">
        <f>'[2]20.11.23 ВО'!BM85</f>
        <v>0</v>
      </c>
      <c r="BN86" s="47">
        <f>'[2]20.11.23 ВО'!BN85</f>
        <v>0</v>
      </c>
      <c r="BO86" s="21">
        <f>'[2]20.11.23 ВО'!BO85</f>
        <v>0</v>
      </c>
      <c r="BP86" s="45">
        <f t="shared" si="33"/>
        <v>0</v>
      </c>
      <c r="BQ86" s="27">
        <f t="shared" si="34"/>
        <v>0</v>
      </c>
      <c r="BR86" s="45">
        <f t="shared" si="35"/>
        <v>0</v>
      </c>
      <c r="BS86" s="21">
        <f t="shared" si="36"/>
        <v>0</v>
      </c>
      <c r="BT86" s="45">
        <f t="shared" si="37"/>
        <v>0</v>
      </c>
      <c r="BU86" s="21">
        <f t="shared" si="38"/>
        <v>0</v>
      </c>
      <c r="BV86" s="47">
        <f>'[2]20.11.23 ВО'!BV85</f>
        <v>0</v>
      </c>
      <c r="BW86" s="21">
        <f>'[2]20.11.23 ВО'!BW85</f>
        <v>0</v>
      </c>
      <c r="BX86" s="47">
        <f>'[2]20.11.23 ВО'!BX85</f>
        <v>0</v>
      </c>
      <c r="BY86" s="21">
        <f>'[2]20.11.23 ВО'!BY85</f>
        <v>0</v>
      </c>
      <c r="BZ86" s="47">
        <f>'[2]20.11.23 ВО'!BZ85</f>
        <v>0</v>
      </c>
      <c r="CA86" s="21">
        <f>'[2]20.11.23 ВО'!CA85</f>
        <v>0</v>
      </c>
      <c r="CB86" s="47">
        <f>'[2]20.11.23 ВО'!CB85</f>
        <v>0</v>
      </c>
      <c r="CC86" s="21">
        <f>'[2]20.11.23 ВО'!CC85</f>
        <v>0</v>
      </c>
      <c r="CD86" s="47">
        <f>'[2]20.11.23 ВО'!CD85</f>
        <v>0</v>
      </c>
      <c r="CE86" s="21">
        <f>'[2]20.11.23 ВО'!CE85</f>
        <v>0</v>
      </c>
    </row>
    <row r="87" spans="1:83" s="19" customFormat="1" ht="30" customHeight="1" x14ac:dyDescent="0.25">
      <c r="A87" s="15">
        <f>A86+1</f>
        <v>69</v>
      </c>
      <c r="B87" s="17" t="s">
        <v>198</v>
      </c>
      <c r="C87" s="15">
        <v>330035</v>
      </c>
      <c r="D87" s="26"/>
      <c r="E87" s="26" t="s">
        <v>111</v>
      </c>
      <c r="F87" s="27">
        <f>H87+K87+AY87+BQ87</f>
        <v>0</v>
      </c>
      <c r="G87" s="47">
        <f>'[2]20.11.23 ВО'!G86</f>
        <v>0</v>
      </c>
      <c r="H87" s="21">
        <f>'[2]20.11.23 ВО'!H86</f>
        <v>0</v>
      </c>
      <c r="I87" s="47">
        <f>'[2]20.11.23 ВО'!I86</f>
        <v>0</v>
      </c>
      <c r="J87" s="21">
        <f>'[2]20.11.23 ВО'!J86</f>
        <v>0</v>
      </c>
      <c r="K87" s="27">
        <f>M87+Y87+AA87+AE87+AW87</f>
        <v>0</v>
      </c>
      <c r="L87" s="47">
        <f>'[2]20.11.23 ВО'!L86</f>
        <v>0</v>
      </c>
      <c r="M87" s="21">
        <f>'[2]20.11.23 ВО'!M86</f>
        <v>0</v>
      </c>
      <c r="N87" s="47">
        <f>'[2]20.11.23 ВО'!N86</f>
        <v>0</v>
      </c>
      <c r="O87" s="21">
        <f>'[2]20.11.23 ВО'!O86</f>
        <v>0</v>
      </c>
      <c r="P87" s="47">
        <f>'[2]20.11.23 ВО'!P86</f>
        <v>0</v>
      </c>
      <c r="Q87" s="21">
        <f>'[2]20.11.23 ВО'!Q86</f>
        <v>0</v>
      </c>
      <c r="R87" s="47">
        <f>'[2]20.11.23 ВО'!R86</f>
        <v>0</v>
      </c>
      <c r="S87" s="21">
        <f>'[2]20.11.23 ВО'!S86</f>
        <v>0</v>
      </c>
      <c r="T87" s="47">
        <f>'[2]20.11.23 ВО'!T86</f>
        <v>0</v>
      </c>
      <c r="U87" s="21">
        <f>'[2]20.11.23 ВО'!U86</f>
        <v>0</v>
      </c>
      <c r="V87" s="47">
        <f>'[2]20.11.23 ВО'!V86</f>
        <v>0</v>
      </c>
      <c r="W87" s="21">
        <f>'[2]20.11.23 ВО'!W86</f>
        <v>0</v>
      </c>
      <c r="X87" s="47">
        <f>'[2]20.11.23 ВО'!X86</f>
        <v>0</v>
      </c>
      <c r="Y87" s="21">
        <f>'[2]20.11.23 ВО'!Y86</f>
        <v>0</v>
      </c>
      <c r="Z87" s="47">
        <f>'[2]20.11.23 ВО'!Z86</f>
        <v>0</v>
      </c>
      <c r="AA87" s="21">
        <f>'[2]20.11.23 ВО'!AA86</f>
        <v>0</v>
      </c>
      <c r="AB87" s="47">
        <f>'[2]20.11.23 ВО'!AB86</f>
        <v>0</v>
      </c>
      <c r="AC87" s="21">
        <f>'[2]20.11.23 ВО'!AC86</f>
        <v>0</v>
      </c>
      <c r="AD87" s="47">
        <f>'[2]20.11.23 ВО'!AD86</f>
        <v>0</v>
      </c>
      <c r="AE87" s="21">
        <f>'[2]20.11.23 ВО'!AE86</f>
        <v>0</v>
      </c>
      <c r="AF87" s="47">
        <f>'[2]20.11.23 ВО'!AF86</f>
        <v>0</v>
      </c>
      <c r="AG87" s="21">
        <f>'[2]20.11.23 ВО'!AG86</f>
        <v>0</v>
      </c>
      <c r="AH87" s="47">
        <f>'[2]20.11.23 ВО'!AH86</f>
        <v>0</v>
      </c>
      <c r="AI87" s="21">
        <f>'[2]20.11.23 ВО'!AI86</f>
        <v>0</v>
      </c>
      <c r="AJ87" s="47">
        <f>'[2]20.11.23 ВО'!AJ86</f>
        <v>0</v>
      </c>
      <c r="AK87" s="21">
        <f>'[2]20.11.23 ВО'!AK86</f>
        <v>0</v>
      </c>
      <c r="AL87" s="47">
        <f>'[2]20.11.23 ВО'!AL86</f>
        <v>0</v>
      </c>
      <c r="AM87" s="21">
        <f>'[2]20.11.23 ВО'!AM86</f>
        <v>0</v>
      </c>
      <c r="AN87" s="47">
        <f>'[2]20.11.23 ВО'!AN86</f>
        <v>0</v>
      </c>
      <c r="AO87" s="21">
        <f>'[2]20.11.23 ВО'!AO86</f>
        <v>0</v>
      </c>
      <c r="AP87" s="47">
        <f>'[2]20.11.23 ВО'!AP86</f>
        <v>0</v>
      </c>
      <c r="AQ87" s="21">
        <f>'[2]20.11.23 ВО'!AQ86</f>
        <v>0</v>
      </c>
      <c r="AR87" s="47">
        <f>'[2]20.11.23 ВО'!AR86</f>
        <v>0</v>
      </c>
      <c r="AS87" s="21">
        <f>'[2]20.11.23 ВО'!AS86</f>
        <v>0</v>
      </c>
      <c r="AT87" s="47">
        <f>'[2]20.11.23 ВО'!AT86</f>
        <v>0</v>
      </c>
      <c r="AU87" s="21">
        <f>'[2]20.11.23 ВО'!AU86</f>
        <v>0</v>
      </c>
      <c r="AV87" s="47">
        <f>'[2]20.11.23 ВО'!AV86</f>
        <v>0</v>
      </c>
      <c r="AW87" s="21">
        <f>'[2]20.11.23 ВО'!AW86</f>
        <v>0</v>
      </c>
      <c r="AX87" s="45">
        <f t="shared" si="27"/>
        <v>0</v>
      </c>
      <c r="AY87" s="27">
        <f t="shared" si="28"/>
        <v>0</v>
      </c>
      <c r="AZ87" s="45">
        <f t="shared" si="29"/>
        <v>0</v>
      </c>
      <c r="BA87" s="27">
        <f t="shared" si="30"/>
        <v>0</v>
      </c>
      <c r="BB87" s="45">
        <f t="shared" si="31"/>
        <v>0</v>
      </c>
      <c r="BC87" s="27">
        <f t="shared" si="32"/>
        <v>0</v>
      </c>
      <c r="BD87" s="47">
        <f>'[2]20.11.23 ВО'!BD86</f>
        <v>0</v>
      </c>
      <c r="BE87" s="21">
        <f>'[2]20.11.23 ВО'!BE86</f>
        <v>0</v>
      </c>
      <c r="BF87" s="47">
        <f>'[2]20.11.23 ВО'!BF86</f>
        <v>0</v>
      </c>
      <c r="BG87" s="21">
        <f>'[2]20.11.23 ВО'!BG86</f>
        <v>0</v>
      </c>
      <c r="BH87" s="47">
        <f>'[2]20.11.23 ВО'!BH86</f>
        <v>0</v>
      </c>
      <c r="BI87" s="21">
        <f>'[2]20.11.23 ВО'!BI86</f>
        <v>0</v>
      </c>
      <c r="BJ87" s="47">
        <f>'[2]20.11.23 ВО'!BJ86</f>
        <v>0</v>
      </c>
      <c r="BK87" s="21">
        <f>'[2]20.11.23 ВО'!BK86</f>
        <v>0</v>
      </c>
      <c r="BL87" s="47">
        <f>'[2]20.11.23 ВО'!BL86</f>
        <v>0</v>
      </c>
      <c r="BM87" s="21">
        <f>'[2]20.11.23 ВО'!BM86</f>
        <v>0</v>
      </c>
      <c r="BN87" s="47">
        <f>'[2]20.11.23 ВО'!BN86</f>
        <v>0</v>
      </c>
      <c r="BO87" s="21">
        <f>'[2]20.11.23 ВО'!BO86</f>
        <v>0</v>
      </c>
      <c r="BP87" s="45">
        <f t="shared" si="33"/>
        <v>0</v>
      </c>
      <c r="BQ87" s="27">
        <f t="shared" si="34"/>
        <v>0</v>
      </c>
      <c r="BR87" s="45">
        <f t="shared" si="35"/>
        <v>0</v>
      </c>
      <c r="BS87" s="21">
        <f t="shared" si="36"/>
        <v>0</v>
      </c>
      <c r="BT87" s="45">
        <f t="shared" si="37"/>
        <v>0</v>
      </c>
      <c r="BU87" s="21">
        <f t="shared" si="38"/>
        <v>0</v>
      </c>
      <c r="BV87" s="47">
        <f>'[2]20.11.23 ВО'!BV86</f>
        <v>0</v>
      </c>
      <c r="BW87" s="21">
        <f>'[2]20.11.23 ВО'!BW86</f>
        <v>0</v>
      </c>
      <c r="BX87" s="47">
        <f>'[2]20.11.23 ВО'!BX86</f>
        <v>0</v>
      </c>
      <c r="BY87" s="21">
        <f>'[2]20.11.23 ВО'!BY86</f>
        <v>0</v>
      </c>
      <c r="BZ87" s="47">
        <f>'[2]20.11.23 ВО'!BZ86</f>
        <v>0</v>
      </c>
      <c r="CA87" s="21">
        <f>'[2]20.11.23 ВО'!CA86</f>
        <v>0</v>
      </c>
      <c r="CB87" s="47">
        <f>'[2]20.11.23 ВО'!CB86</f>
        <v>0</v>
      </c>
      <c r="CC87" s="21">
        <f>'[2]20.11.23 ВО'!CC86</f>
        <v>0</v>
      </c>
      <c r="CD87" s="47">
        <f>'[2]20.11.23 ВО'!CD86</f>
        <v>0</v>
      </c>
      <c r="CE87" s="21">
        <f>'[2]20.11.23 ВО'!CE86</f>
        <v>0</v>
      </c>
    </row>
    <row r="88" spans="1:83" s="19" customFormat="1" ht="30" customHeight="1" x14ac:dyDescent="0.25">
      <c r="A88" s="18"/>
      <c r="B88" s="16" t="s">
        <v>199</v>
      </c>
      <c r="C88" s="18"/>
      <c r="D88" s="26"/>
      <c r="E88" s="26"/>
      <c r="F88" s="27"/>
      <c r="G88" s="47">
        <f>'[2]20.11.23 ВО'!G87</f>
        <v>0</v>
      </c>
      <c r="H88" s="21">
        <f>'[2]20.11.23 ВО'!H87</f>
        <v>0</v>
      </c>
      <c r="I88" s="47">
        <f>'[2]20.11.23 ВО'!I87</f>
        <v>0</v>
      </c>
      <c r="J88" s="21">
        <f>'[2]20.11.23 ВО'!J87</f>
        <v>0</v>
      </c>
      <c r="K88" s="27"/>
      <c r="L88" s="47">
        <f>'[2]20.11.23 ВО'!L87</f>
        <v>0</v>
      </c>
      <c r="M88" s="21">
        <f>'[2]20.11.23 ВО'!M87</f>
        <v>0</v>
      </c>
      <c r="N88" s="47">
        <f>'[2]20.11.23 ВО'!N87</f>
        <v>0</v>
      </c>
      <c r="O88" s="21">
        <f>'[2]20.11.23 ВО'!O87</f>
        <v>0</v>
      </c>
      <c r="P88" s="47">
        <f>'[2]20.11.23 ВО'!P87</f>
        <v>0</v>
      </c>
      <c r="Q88" s="21">
        <f>'[2]20.11.23 ВО'!Q87</f>
        <v>0</v>
      </c>
      <c r="R88" s="47">
        <f>'[2]20.11.23 ВО'!R87</f>
        <v>0</v>
      </c>
      <c r="S88" s="21">
        <f>'[2]20.11.23 ВО'!S87</f>
        <v>0</v>
      </c>
      <c r="T88" s="47">
        <f>'[2]20.11.23 ВО'!T87</f>
        <v>0</v>
      </c>
      <c r="U88" s="21">
        <f>'[2]20.11.23 ВО'!U87</f>
        <v>0</v>
      </c>
      <c r="V88" s="47">
        <f>'[2]20.11.23 ВО'!V87</f>
        <v>0</v>
      </c>
      <c r="W88" s="21">
        <f>'[2]20.11.23 ВО'!W87</f>
        <v>0</v>
      </c>
      <c r="X88" s="47">
        <f>'[2]20.11.23 ВО'!X87</f>
        <v>0</v>
      </c>
      <c r="Y88" s="21">
        <f>'[2]20.11.23 ВО'!Y87</f>
        <v>0</v>
      </c>
      <c r="Z88" s="47">
        <f>'[2]20.11.23 ВО'!Z87</f>
        <v>0</v>
      </c>
      <c r="AA88" s="21">
        <f>'[2]20.11.23 ВО'!AA87</f>
        <v>0</v>
      </c>
      <c r="AB88" s="47">
        <f>'[2]20.11.23 ВО'!AB87</f>
        <v>0</v>
      </c>
      <c r="AC88" s="21">
        <f>'[2]20.11.23 ВО'!AC87</f>
        <v>0</v>
      </c>
      <c r="AD88" s="47">
        <f>'[2]20.11.23 ВО'!AD87</f>
        <v>0</v>
      </c>
      <c r="AE88" s="21">
        <f>'[2]20.11.23 ВО'!AE87</f>
        <v>0</v>
      </c>
      <c r="AF88" s="47">
        <f>'[2]20.11.23 ВО'!AF87</f>
        <v>0</v>
      </c>
      <c r="AG88" s="21">
        <f>'[2]20.11.23 ВО'!AG87</f>
        <v>0</v>
      </c>
      <c r="AH88" s="47">
        <f>'[2]20.11.23 ВО'!AH87</f>
        <v>0</v>
      </c>
      <c r="AI88" s="21">
        <f>'[2]20.11.23 ВО'!AI87</f>
        <v>0</v>
      </c>
      <c r="AJ88" s="47">
        <f>'[2]20.11.23 ВО'!AJ87</f>
        <v>0</v>
      </c>
      <c r="AK88" s="21">
        <f>'[2]20.11.23 ВО'!AK87</f>
        <v>0</v>
      </c>
      <c r="AL88" s="47">
        <f>'[2]20.11.23 ВО'!AL87</f>
        <v>0</v>
      </c>
      <c r="AM88" s="21">
        <f>'[2]20.11.23 ВО'!AM87</f>
        <v>0</v>
      </c>
      <c r="AN88" s="47">
        <f>'[2]20.11.23 ВО'!AN87</f>
        <v>0</v>
      </c>
      <c r="AO88" s="21">
        <f>'[2]20.11.23 ВО'!AO87</f>
        <v>0</v>
      </c>
      <c r="AP88" s="47">
        <f>'[2]20.11.23 ВО'!AP87</f>
        <v>0</v>
      </c>
      <c r="AQ88" s="21">
        <f>'[2]20.11.23 ВО'!AQ87</f>
        <v>0</v>
      </c>
      <c r="AR88" s="47">
        <f>'[2]20.11.23 ВО'!AR87</f>
        <v>0</v>
      </c>
      <c r="AS88" s="21">
        <f>'[2]20.11.23 ВО'!AS87</f>
        <v>0</v>
      </c>
      <c r="AT88" s="47">
        <f>'[2]20.11.23 ВО'!AT87</f>
        <v>0</v>
      </c>
      <c r="AU88" s="21">
        <f>'[2]20.11.23 ВО'!AU87</f>
        <v>0</v>
      </c>
      <c r="AV88" s="47">
        <f>'[2]20.11.23 ВО'!AV87</f>
        <v>0</v>
      </c>
      <c r="AW88" s="21">
        <f>'[2]20.11.23 ВО'!AW87</f>
        <v>0</v>
      </c>
      <c r="AX88" s="45">
        <f t="shared" si="27"/>
        <v>0</v>
      </c>
      <c r="AY88" s="27">
        <f t="shared" si="28"/>
        <v>0</v>
      </c>
      <c r="AZ88" s="45">
        <f t="shared" si="29"/>
        <v>0</v>
      </c>
      <c r="BA88" s="27">
        <f t="shared" si="30"/>
        <v>0</v>
      </c>
      <c r="BB88" s="45">
        <f t="shared" si="31"/>
        <v>0</v>
      </c>
      <c r="BC88" s="27">
        <f t="shared" si="32"/>
        <v>0</v>
      </c>
      <c r="BD88" s="47">
        <f>'[2]20.11.23 ВО'!BD87</f>
        <v>0</v>
      </c>
      <c r="BE88" s="21">
        <f>'[2]20.11.23 ВО'!BE87</f>
        <v>0</v>
      </c>
      <c r="BF88" s="47">
        <f>'[2]20.11.23 ВО'!BF87</f>
        <v>0</v>
      </c>
      <c r="BG88" s="21">
        <f>'[2]20.11.23 ВО'!BG87</f>
        <v>0</v>
      </c>
      <c r="BH88" s="47">
        <f>'[2]20.11.23 ВО'!BH87</f>
        <v>0</v>
      </c>
      <c r="BI88" s="21">
        <f>'[2]20.11.23 ВО'!BI87</f>
        <v>0</v>
      </c>
      <c r="BJ88" s="47">
        <f>'[2]20.11.23 ВО'!BJ87</f>
        <v>0</v>
      </c>
      <c r="BK88" s="21">
        <f>'[2]20.11.23 ВО'!BK87</f>
        <v>0</v>
      </c>
      <c r="BL88" s="47">
        <f>'[2]20.11.23 ВО'!BL87</f>
        <v>0</v>
      </c>
      <c r="BM88" s="21">
        <f>'[2]20.11.23 ВО'!BM87</f>
        <v>0</v>
      </c>
      <c r="BN88" s="47">
        <f>'[2]20.11.23 ВО'!BN87</f>
        <v>0</v>
      </c>
      <c r="BO88" s="21">
        <f>'[2]20.11.23 ВО'!BO87</f>
        <v>0</v>
      </c>
      <c r="BP88" s="45">
        <f t="shared" si="33"/>
        <v>0</v>
      </c>
      <c r="BQ88" s="27">
        <f t="shared" si="34"/>
        <v>0</v>
      </c>
      <c r="BR88" s="45">
        <f t="shared" si="35"/>
        <v>0</v>
      </c>
      <c r="BS88" s="21">
        <f t="shared" si="36"/>
        <v>0</v>
      </c>
      <c r="BT88" s="45">
        <f t="shared" si="37"/>
        <v>0</v>
      </c>
      <c r="BU88" s="21">
        <f t="shared" si="38"/>
        <v>0</v>
      </c>
      <c r="BV88" s="47">
        <f>'[2]20.11.23 ВО'!BV87</f>
        <v>0</v>
      </c>
      <c r="BW88" s="21">
        <f>'[2]20.11.23 ВО'!BW87</f>
        <v>0</v>
      </c>
      <c r="BX88" s="47">
        <f>'[2]20.11.23 ВО'!BX87</f>
        <v>0</v>
      </c>
      <c r="BY88" s="21">
        <f>'[2]20.11.23 ВО'!BY87</f>
        <v>0</v>
      </c>
      <c r="BZ88" s="47">
        <f>'[2]20.11.23 ВО'!BZ87</f>
        <v>0</v>
      </c>
      <c r="CA88" s="21">
        <f>'[2]20.11.23 ВО'!CA87</f>
        <v>0</v>
      </c>
      <c r="CB88" s="47">
        <f>'[2]20.11.23 ВО'!CB87</f>
        <v>0</v>
      </c>
      <c r="CC88" s="21">
        <f>'[2]20.11.23 ВО'!CC87</f>
        <v>0</v>
      </c>
      <c r="CD88" s="47">
        <f>'[2]20.11.23 ВО'!CD87</f>
        <v>0</v>
      </c>
      <c r="CE88" s="21">
        <f>'[2]20.11.23 ВО'!CE87</f>
        <v>0</v>
      </c>
    </row>
    <row r="89" spans="1:83" s="19" customFormat="1" ht="30" customHeight="1" x14ac:dyDescent="0.25">
      <c r="A89" s="15">
        <f>A87+1</f>
        <v>70</v>
      </c>
      <c r="B89" s="48" t="s">
        <v>200</v>
      </c>
      <c r="C89" s="15" t="s">
        <v>201</v>
      </c>
      <c r="D89" s="26"/>
      <c r="E89" s="26" t="s">
        <v>57</v>
      </c>
      <c r="F89" s="27">
        <f t="shared" ref="F89:F98" si="39">H89+K89+AY89+BQ89</f>
        <v>1044153004.54</v>
      </c>
      <c r="G89" s="47">
        <f>'[2]20.11.23 ВО'!G88</f>
        <v>0</v>
      </c>
      <c r="H89" s="21">
        <f>'[2]20.11.23 ВО'!H88</f>
        <v>0</v>
      </c>
      <c r="I89" s="47">
        <f>'[2]20.11.23 ВО'!I88</f>
        <v>0</v>
      </c>
      <c r="J89" s="21">
        <f>'[2]20.11.23 ВО'!J88</f>
        <v>0</v>
      </c>
      <c r="K89" s="27">
        <f t="shared" ref="K89:K98" si="40">M89+Y89+AA89+AE89+AW89</f>
        <v>245144577.06999999</v>
      </c>
      <c r="L89" s="47">
        <f>'[2]20.11.23 ВО'!L88</f>
        <v>98016</v>
      </c>
      <c r="M89" s="21">
        <f>'[2]20.11.23 ВО'!M88</f>
        <v>47605802.899999999</v>
      </c>
      <c r="N89" s="47">
        <f>'[2]20.11.23 ВО'!N88</f>
        <v>4749</v>
      </c>
      <c r="O89" s="21">
        <f>'[2]20.11.23 ВО'!O88</f>
        <v>10309541.1</v>
      </c>
      <c r="P89" s="47">
        <f>'[2]20.11.23 ВО'!P88</f>
        <v>3839</v>
      </c>
      <c r="Q89" s="21">
        <f>'[2]20.11.23 ВО'!Q88</f>
        <v>9832420.5299999993</v>
      </c>
      <c r="R89" s="47">
        <f>'[2]20.11.23 ВО'!R88</f>
        <v>369</v>
      </c>
      <c r="S89" s="21">
        <f>'[2]20.11.23 ВО'!S88</f>
        <v>373716.74</v>
      </c>
      <c r="T89" s="47">
        <f>'[2]20.11.23 ВО'!T88</f>
        <v>89428</v>
      </c>
      <c r="U89" s="21">
        <f>'[2]20.11.23 ВО'!U88</f>
        <v>27463841.27</v>
      </c>
      <c r="V89" s="47">
        <f>'[2]20.11.23 ВО'!V88</f>
        <v>0</v>
      </c>
      <c r="W89" s="21">
        <f>'[2]20.11.23 ВО'!W88</f>
        <v>0</v>
      </c>
      <c r="X89" s="47">
        <f>'[2]20.11.23 ВО'!X88</f>
        <v>20264</v>
      </c>
      <c r="Y89" s="21">
        <f>'[2]20.11.23 ВО'!Y88</f>
        <v>16438292.24</v>
      </c>
      <c r="Z89" s="47">
        <f>'[2]20.11.23 ВО'!Z88</f>
        <v>30642</v>
      </c>
      <c r="AA89" s="49">
        <f>'[2]20.11.23 ВО'!AA88+11809301.97</f>
        <v>93408942.879999995</v>
      </c>
      <c r="AB89" s="47">
        <f>'[2]20.11.23 ВО'!AB88</f>
        <v>0</v>
      </c>
      <c r="AC89" s="21">
        <f>'[2]20.11.23 ВО'!AC88</f>
        <v>0</v>
      </c>
      <c r="AD89" s="47">
        <f>'[2]20.11.23 ВО'!AD88</f>
        <v>544237</v>
      </c>
      <c r="AE89" s="21">
        <f>'[2]20.11.23 ВО'!AE88</f>
        <v>85756240.519999996</v>
      </c>
      <c r="AF89" s="47">
        <f>'[2]20.11.23 ВО'!AF88</f>
        <v>2940</v>
      </c>
      <c r="AG89" s="21">
        <f>'[2]20.11.23 ВО'!AG88</f>
        <v>7061381.4000000004</v>
      </c>
      <c r="AH89" s="47">
        <f>'[2]20.11.23 ВО'!AH88</f>
        <v>0</v>
      </c>
      <c r="AI89" s="21">
        <f>'[2]20.11.23 ВО'!AI88</f>
        <v>0</v>
      </c>
      <c r="AJ89" s="47">
        <f>'[2]20.11.23 ВО'!AJ88</f>
        <v>1188</v>
      </c>
      <c r="AK89" s="21">
        <f>'[2]20.11.23 ВО'!AK88</f>
        <v>554577.66</v>
      </c>
      <c r="AL89" s="47">
        <f>'[2]20.11.23 ВО'!AL88</f>
        <v>2514</v>
      </c>
      <c r="AM89" s="21">
        <f>'[2]20.11.23 ВО'!AM88</f>
        <v>2539074.88</v>
      </c>
      <c r="AN89" s="47">
        <f>'[2]20.11.23 ВО'!AN88</f>
        <v>0</v>
      </c>
      <c r="AO89" s="21">
        <f>'[2]20.11.23 ВО'!AO88</f>
        <v>0</v>
      </c>
      <c r="AP89" s="47">
        <f>'[2]20.11.23 ВО'!AP88</f>
        <v>778</v>
      </c>
      <c r="AQ89" s="21">
        <f>'[2]20.11.23 ВО'!AQ88</f>
        <v>1545830.16</v>
      </c>
      <c r="AR89" s="47">
        <f>'[2]20.11.23 ВО'!AR88</f>
        <v>26000</v>
      </c>
      <c r="AS89" s="21">
        <f>'[2]20.11.23 ВО'!AS88</f>
        <v>10389600</v>
      </c>
      <c r="AT89" s="47">
        <f>'[2]20.11.23 ВО'!AT88</f>
        <v>510817</v>
      </c>
      <c r="AU89" s="21">
        <f>'[2]20.11.23 ВО'!AU88</f>
        <v>63665776.420000002</v>
      </c>
      <c r="AV89" s="47">
        <f>'[2]20.11.23 ВО'!AV88</f>
        <v>1454</v>
      </c>
      <c r="AW89" s="21">
        <f>'[2]20.11.23 ВО'!AW88</f>
        <v>1935298.53</v>
      </c>
      <c r="AX89" s="45">
        <f t="shared" si="27"/>
        <v>2688</v>
      </c>
      <c r="AY89" s="27">
        <f t="shared" si="28"/>
        <v>164239056.87</v>
      </c>
      <c r="AZ89" s="45">
        <f t="shared" si="29"/>
        <v>1958</v>
      </c>
      <c r="BA89" s="27">
        <f t="shared" si="30"/>
        <v>153562985.38</v>
      </c>
      <c r="BB89" s="45">
        <f t="shared" si="31"/>
        <v>0</v>
      </c>
      <c r="BC89" s="27">
        <f t="shared" si="32"/>
        <v>0</v>
      </c>
      <c r="BD89" s="47">
        <f>'[2]20.11.23 ВО'!BD88</f>
        <v>1973</v>
      </c>
      <c r="BE89" s="21">
        <f>'[2]20.11.23 ВО'!BE88</f>
        <v>116539699.27</v>
      </c>
      <c r="BF89" s="47">
        <f>'[2]20.11.23 ВО'!BF88</f>
        <v>1410</v>
      </c>
      <c r="BG89" s="21">
        <f>'[2]20.11.23 ВО'!BG88</f>
        <v>108757330.7</v>
      </c>
      <c r="BH89" s="47">
        <f>'[2]20.11.23 ВО'!BH88</f>
        <v>0</v>
      </c>
      <c r="BI89" s="21">
        <f>'[2]20.11.23 ВО'!BI88</f>
        <v>0</v>
      </c>
      <c r="BJ89" s="47">
        <f>'[2]20.11.23 ВО'!BJ88</f>
        <v>715</v>
      </c>
      <c r="BK89" s="21">
        <f>'[2]20.11.23 ВО'!BK88</f>
        <v>47699357.600000001</v>
      </c>
      <c r="BL89" s="47">
        <f>'[2]20.11.23 ВО'!BL88</f>
        <v>548</v>
      </c>
      <c r="BM89" s="21">
        <f>'[2]20.11.23 ВО'!BM88</f>
        <v>44805654.68</v>
      </c>
      <c r="BN89" s="47">
        <f>'[2]20.11.23 ВО'!BN88</f>
        <v>0</v>
      </c>
      <c r="BO89" s="21">
        <f>'[2]20.11.23 ВО'!BO88</f>
        <v>0</v>
      </c>
      <c r="BP89" s="45">
        <f t="shared" si="33"/>
        <v>18275</v>
      </c>
      <c r="BQ89" s="27">
        <f t="shared" si="34"/>
        <v>634769370.60000002</v>
      </c>
      <c r="BR89" s="45">
        <f t="shared" si="35"/>
        <v>1619</v>
      </c>
      <c r="BS89" s="21">
        <f t="shared" si="36"/>
        <v>113319525.67</v>
      </c>
      <c r="BT89" s="45">
        <f t="shared" si="37"/>
        <v>0</v>
      </c>
      <c r="BU89" s="21">
        <f t="shared" si="38"/>
        <v>0</v>
      </c>
      <c r="BV89" s="47">
        <f>'[2]20.11.23 ВО'!BV88</f>
        <v>17955</v>
      </c>
      <c r="BW89" s="21">
        <f>'[2]20.11.23 ВО'!BW88</f>
        <v>569769666.60000002</v>
      </c>
      <c r="BX89" s="47">
        <f>'[2]20.11.23 ВО'!BX88</f>
        <v>1619</v>
      </c>
      <c r="BY89" s="21">
        <f>'[2]20.11.23 ВО'!BY88</f>
        <v>113319525.67</v>
      </c>
      <c r="BZ89" s="47">
        <f>'[2]20.11.23 ВО'!BZ88</f>
        <v>0</v>
      </c>
      <c r="CA89" s="21">
        <f>'[2]20.11.23 ВО'!CA88</f>
        <v>0</v>
      </c>
      <c r="CB89" s="47">
        <f>'[2]20.11.23 ВО'!CB88</f>
        <v>320</v>
      </c>
      <c r="CC89" s="21">
        <f>'[2]20.11.23 ВО'!CC88</f>
        <v>64999704</v>
      </c>
      <c r="CD89" s="47">
        <f>'[2]20.11.23 ВО'!CD88</f>
        <v>0</v>
      </c>
      <c r="CE89" s="21">
        <f>'[2]20.11.23 ВО'!CE88</f>
        <v>0</v>
      </c>
    </row>
    <row r="90" spans="1:83" s="19" customFormat="1" ht="30" customHeight="1" x14ac:dyDescent="0.25">
      <c r="A90" s="15">
        <f>1+A89</f>
        <v>71</v>
      </c>
      <c r="B90" s="48" t="s">
        <v>202</v>
      </c>
      <c r="C90" s="15">
        <v>330044</v>
      </c>
      <c r="D90" s="26"/>
      <c r="E90" s="26" t="s">
        <v>57</v>
      </c>
      <c r="F90" s="27">
        <f t="shared" si="39"/>
        <v>201379815.72999999</v>
      </c>
      <c r="G90" s="47">
        <f>'[2]20.11.23 ВО'!G89</f>
        <v>0</v>
      </c>
      <c r="H90" s="21">
        <f>'[2]20.11.23 ВО'!H89</f>
        <v>0</v>
      </c>
      <c r="I90" s="47">
        <f>'[2]20.11.23 ВО'!I89</f>
        <v>0</v>
      </c>
      <c r="J90" s="21">
        <f>'[2]20.11.23 ВО'!J89</f>
        <v>0</v>
      </c>
      <c r="K90" s="27">
        <f t="shared" si="40"/>
        <v>129279163.91</v>
      </c>
      <c r="L90" s="47">
        <f>'[2]20.11.23 ВО'!L89</f>
        <v>61887</v>
      </c>
      <c r="M90" s="21">
        <f>'[2]20.11.23 ВО'!M89</f>
        <v>42681102.479999997</v>
      </c>
      <c r="N90" s="47">
        <f>'[2]20.11.23 ВО'!N89</f>
        <v>5446</v>
      </c>
      <c r="O90" s="21">
        <f>'[2]20.11.23 ВО'!O89</f>
        <v>9686397.7899999991</v>
      </c>
      <c r="P90" s="47">
        <f>'[2]20.11.23 ВО'!P89</f>
        <v>6654</v>
      </c>
      <c r="Q90" s="21">
        <f>'[2]20.11.23 ВО'!Q89</f>
        <v>16492601.35</v>
      </c>
      <c r="R90" s="47">
        <f>'[2]20.11.23 ВО'!R89</f>
        <v>1056</v>
      </c>
      <c r="S90" s="21">
        <f>'[2]20.11.23 ВО'!S89</f>
        <v>950287.55</v>
      </c>
      <c r="T90" s="47">
        <f>'[2]20.11.23 ВО'!T89</f>
        <v>49787</v>
      </c>
      <c r="U90" s="21">
        <f>'[2]20.11.23 ВО'!U89</f>
        <v>16502103.34</v>
      </c>
      <c r="V90" s="47">
        <f>'[2]20.11.23 ВО'!V89</f>
        <v>0</v>
      </c>
      <c r="W90" s="21">
        <f>'[2]20.11.23 ВО'!W89</f>
        <v>0</v>
      </c>
      <c r="X90" s="47">
        <f>'[2]20.11.23 ВО'!X89</f>
        <v>5737</v>
      </c>
      <c r="Y90" s="21">
        <f>'[2]20.11.23 ВО'!Y89</f>
        <v>3535316.54</v>
      </c>
      <c r="Z90" s="47">
        <f>'[2]20.11.23 ВО'!Z89</f>
        <v>30538</v>
      </c>
      <c r="AA90" s="49">
        <f>'[2]20.11.23 ВО'!AA89+14247494.49</f>
        <v>75595707.370000005</v>
      </c>
      <c r="AB90" s="47">
        <f>'[2]20.11.23 ВО'!AB89</f>
        <v>0</v>
      </c>
      <c r="AC90" s="21">
        <f>'[2]20.11.23 ВО'!AC89</f>
        <v>0</v>
      </c>
      <c r="AD90" s="47">
        <f>'[2]20.11.23 ВО'!AD89</f>
        <v>5021</v>
      </c>
      <c r="AE90" s="21">
        <f>'[2]20.11.23 ВО'!AE89</f>
        <v>3818430.86</v>
      </c>
      <c r="AF90" s="47">
        <f>'[2]20.11.23 ВО'!AF89</f>
        <v>0</v>
      </c>
      <c r="AG90" s="21">
        <f>'[2]20.11.23 ВО'!AG89</f>
        <v>0</v>
      </c>
      <c r="AH90" s="47">
        <f>'[2]20.11.23 ВО'!AH89</f>
        <v>0</v>
      </c>
      <c r="AI90" s="21">
        <f>'[2]20.11.23 ВО'!AI89</f>
        <v>0</v>
      </c>
      <c r="AJ90" s="47">
        <f>'[2]20.11.23 ВО'!AJ89</f>
        <v>2170</v>
      </c>
      <c r="AK90" s="21">
        <f>'[2]20.11.23 ВО'!AK89</f>
        <v>1077690.28</v>
      </c>
      <c r="AL90" s="47">
        <f>'[2]20.11.23 ВО'!AL89</f>
        <v>803</v>
      </c>
      <c r="AM90" s="21">
        <f>'[2]20.11.23 ВО'!AM89</f>
        <v>795335.24</v>
      </c>
      <c r="AN90" s="47">
        <f>'[2]20.11.23 ВО'!AN89</f>
        <v>0</v>
      </c>
      <c r="AO90" s="21">
        <f>'[2]20.11.23 ВО'!AO89</f>
        <v>0</v>
      </c>
      <c r="AP90" s="47">
        <f>'[2]20.11.23 ВО'!AP89</f>
        <v>0</v>
      </c>
      <c r="AQ90" s="21">
        <f>'[2]20.11.23 ВО'!AQ89</f>
        <v>0</v>
      </c>
      <c r="AR90" s="47">
        <f>'[2]20.11.23 ВО'!AR89</f>
        <v>0</v>
      </c>
      <c r="AS90" s="21">
        <f>'[2]20.11.23 ВО'!AS89</f>
        <v>0</v>
      </c>
      <c r="AT90" s="47">
        <f>'[2]20.11.23 ВО'!AT89</f>
        <v>2048</v>
      </c>
      <c r="AU90" s="21">
        <f>'[2]20.11.23 ВО'!AU89</f>
        <v>1945405.34</v>
      </c>
      <c r="AV90" s="47">
        <f>'[2]20.11.23 ВО'!AV89</f>
        <v>2876</v>
      </c>
      <c r="AW90" s="21">
        <f>'[2]20.11.23 ВО'!AW89</f>
        <v>3648606.66</v>
      </c>
      <c r="AX90" s="45">
        <f t="shared" si="27"/>
        <v>1758</v>
      </c>
      <c r="AY90" s="27">
        <f t="shared" si="28"/>
        <v>19583819.050000001</v>
      </c>
      <c r="AZ90" s="45">
        <f t="shared" si="29"/>
        <v>0</v>
      </c>
      <c r="BA90" s="27">
        <f t="shared" si="30"/>
        <v>0</v>
      </c>
      <c r="BB90" s="45">
        <f t="shared" si="31"/>
        <v>0</v>
      </c>
      <c r="BC90" s="27">
        <f t="shared" si="32"/>
        <v>0</v>
      </c>
      <c r="BD90" s="47">
        <f>'[2]20.11.23 ВО'!BD89</f>
        <v>1709</v>
      </c>
      <c r="BE90" s="21">
        <f>'[2]20.11.23 ВО'!BE89</f>
        <v>18909132.690000001</v>
      </c>
      <c r="BF90" s="47">
        <f>'[2]20.11.23 ВО'!BF89</f>
        <v>0</v>
      </c>
      <c r="BG90" s="21">
        <f>'[2]20.11.23 ВО'!BG89</f>
        <v>0</v>
      </c>
      <c r="BH90" s="47">
        <f>'[2]20.11.23 ВО'!BH89</f>
        <v>0</v>
      </c>
      <c r="BI90" s="21">
        <f>'[2]20.11.23 ВО'!BI89</f>
        <v>0</v>
      </c>
      <c r="BJ90" s="47">
        <f>'[2]20.11.23 ВО'!BJ89</f>
        <v>49</v>
      </c>
      <c r="BK90" s="21">
        <f>'[2]20.11.23 ВО'!BK89</f>
        <v>674686.36</v>
      </c>
      <c r="BL90" s="47">
        <f>'[2]20.11.23 ВО'!BL89</f>
        <v>0</v>
      </c>
      <c r="BM90" s="21">
        <f>'[2]20.11.23 ВО'!BM89</f>
        <v>0</v>
      </c>
      <c r="BN90" s="47">
        <f>'[2]20.11.23 ВО'!BN89</f>
        <v>0</v>
      </c>
      <c r="BO90" s="21">
        <f>'[2]20.11.23 ВО'!BO89</f>
        <v>0</v>
      </c>
      <c r="BP90" s="45">
        <f t="shared" si="33"/>
        <v>2189</v>
      </c>
      <c r="BQ90" s="27">
        <f t="shared" si="34"/>
        <v>52516832.770000003</v>
      </c>
      <c r="BR90" s="45">
        <f t="shared" si="35"/>
        <v>0</v>
      </c>
      <c r="BS90" s="21">
        <f t="shared" si="36"/>
        <v>0</v>
      </c>
      <c r="BT90" s="45">
        <f t="shared" si="37"/>
        <v>0</v>
      </c>
      <c r="BU90" s="21">
        <f t="shared" si="38"/>
        <v>0</v>
      </c>
      <c r="BV90" s="47">
        <f>'[2]20.11.23 ВО'!BV89</f>
        <v>2189</v>
      </c>
      <c r="BW90" s="21">
        <f>'[2]20.11.23 ВО'!BW89</f>
        <v>52516832.770000003</v>
      </c>
      <c r="BX90" s="47">
        <f>'[2]20.11.23 ВО'!BX89</f>
        <v>0</v>
      </c>
      <c r="BY90" s="21">
        <f>'[2]20.11.23 ВО'!BY89</f>
        <v>0</v>
      </c>
      <c r="BZ90" s="47">
        <f>'[2]20.11.23 ВО'!BZ89</f>
        <v>0</v>
      </c>
      <c r="CA90" s="21">
        <f>'[2]20.11.23 ВО'!CA89</f>
        <v>0</v>
      </c>
      <c r="CB90" s="47">
        <f>'[2]20.11.23 ВО'!CB89</f>
        <v>0</v>
      </c>
      <c r="CC90" s="21">
        <f>'[2]20.11.23 ВО'!CC89</f>
        <v>0</v>
      </c>
      <c r="CD90" s="47">
        <f>'[2]20.11.23 ВО'!CD89</f>
        <v>0</v>
      </c>
      <c r="CE90" s="21">
        <f>'[2]20.11.23 ВО'!CE89</f>
        <v>0</v>
      </c>
    </row>
    <row r="91" spans="1:83" s="19" customFormat="1" ht="30" customHeight="1" x14ac:dyDescent="0.25">
      <c r="A91" s="15">
        <f t="shared" ref="A91:A98" si="41">1+A90</f>
        <v>72</v>
      </c>
      <c r="B91" s="17" t="s">
        <v>203</v>
      </c>
      <c r="C91" s="15" t="s">
        <v>204</v>
      </c>
      <c r="D91" s="26"/>
      <c r="E91" s="26" t="s">
        <v>57</v>
      </c>
      <c r="F91" s="27">
        <f t="shared" si="39"/>
        <v>310709642.13999999</v>
      </c>
      <c r="G91" s="47">
        <f>'[2]20.11.23 ВО'!G90</f>
        <v>0</v>
      </c>
      <c r="H91" s="21">
        <f>'[2]20.11.23 ВО'!H90</f>
        <v>0</v>
      </c>
      <c r="I91" s="47">
        <f>'[2]20.11.23 ВО'!I90</f>
        <v>0</v>
      </c>
      <c r="J91" s="21">
        <f>'[2]20.11.23 ВО'!J90</f>
        <v>0</v>
      </c>
      <c r="K91" s="27">
        <f>M91+Y91+AA91+AE91+AW91</f>
        <v>260720569.19</v>
      </c>
      <c r="L91" s="47">
        <f>'[2]20.11.23 ВО'!L90</f>
        <v>203042</v>
      </c>
      <c r="M91" s="21">
        <f>'[2]20.11.23 ВО'!M90</f>
        <v>132603486.45999999</v>
      </c>
      <c r="N91" s="47">
        <f>'[2]20.11.23 ВО'!N90</f>
        <v>22340</v>
      </c>
      <c r="O91" s="21">
        <f>'[2]20.11.23 ВО'!O90</f>
        <v>46755621.280000001</v>
      </c>
      <c r="P91" s="47">
        <f>'[2]20.11.23 ВО'!P90</f>
        <v>27570</v>
      </c>
      <c r="Q91" s="21">
        <f>'[2]20.11.23 ВО'!Q90</f>
        <v>66229889.090000004</v>
      </c>
      <c r="R91" s="47">
        <f>'[2]20.11.23 ВО'!R90</f>
        <v>4749</v>
      </c>
      <c r="S91" s="21">
        <f>'[2]20.11.23 ВО'!S90</f>
        <v>4376931.21</v>
      </c>
      <c r="T91" s="47">
        <f>'[2]20.11.23 ВО'!T90</f>
        <v>153132</v>
      </c>
      <c r="U91" s="21">
        <f>'[2]20.11.23 ВО'!U90</f>
        <v>19617976.09</v>
      </c>
      <c r="V91" s="47">
        <f>'[2]20.11.23 ВО'!V90</f>
        <v>270</v>
      </c>
      <c r="W91" s="21">
        <f>'[2]20.11.23 ВО'!W90</f>
        <v>314163.40000000002</v>
      </c>
      <c r="X91" s="47">
        <f>'[2]20.11.23 ВО'!X90</f>
        <v>41436</v>
      </c>
      <c r="Y91" s="21">
        <f>'[2]20.11.23 ВО'!Y90</f>
        <v>31057942.649999999</v>
      </c>
      <c r="Z91" s="47">
        <f>'[2]20.11.23 ВО'!Z90</f>
        <v>117035</v>
      </c>
      <c r="AA91" s="21">
        <f>'[2]20.11.23 ВО'!AA90</f>
        <v>77882968.569999993</v>
      </c>
      <c r="AB91" s="47">
        <f>'[2]20.11.23 ВО'!AB90</f>
        <v>250</v>
      </c>
      <c r="AC91" s="21">
        <f>'[2]20.11.23 ВО'!AC90</f>
        <v>4976500</v>
      </c>
      <c r="AD91" s="47">
        <f>'[2]20.11.23 ВО'!AD90</f>
        <v>14739</v>
      </c>
      <c r="AE91" s="21">
        <f>'[2]20.11.23 ВО'!AE90</f>
        <v>7776984.96</v>
      </c>
      <c r="AF91" s="47">
        <f>'[2]20.11.23 ВО'!AF90</f>
        <v>0</v>
      </c>
      <c r="AG91" s="21">
        <f>'[2]20.11.23 ВО'!AG90</f>
        <v>0</v>
      </c>
      <c r="AH91" s="47">
        <f>'[2]20.11.23 ВО'!AH90</f>
        <v>0</v>
      </c>
      <c r="AI91" s="21">
        <f>'[2]20.11.23 ВО'!AI90</f>
        <v>0</v>
      </c>
      <c r="AJ91" s="47">
        <f>'[2]20.11.23 ВО'!AJ90</f>
        <v>13025</v>
      </c>
      <c r="AK91" s="21">
        <f>'[2]20.11.23 ВО'!AK90</f>
        <v>6094390.2199999997</v>
      </c>
      <c r="AL91" s="47">
        <f>'[2]20.11.23 ВО'!AL90</f>
        <v>1714</v>
      </c>
      <c r="AM91" s="21">
        <f>'[2]20.11.23 ВО'!AM90</f>
        <v>1682594.74</v>
      </c>
      <c r="AN91" s="47">
        <f>'[2]20.11.23 ВО'!AN90</f>
        <v>0</v>
      </c>
      <c r="AO91" s="21">
        <f>'[2]20.11.23 ВО'!AO90</f>
        <v>0</v>
      </c>
      <c r="AP91" s="47">
        <f>'[2]20.11.23 ВО'!AP90</f>
        <v>0</v>
      </c>
      <c r="AQ91" s="21">
        <f>'[2]20.11.23 ВО'!AQ90</f>
        <v>0</v>
      </c>
      <c r="AR91" s="47">
        <f>'[2]20.11.23 ВО'!AR90</f>
        <v>0</v>
      </c>
      <c r="AS91" s="21">
        <f>'[2]20.11.23 ВО'!AS90</f>
        <v>0</v>
      </c>
      <c r="AT91" s="47">
        <f>'[2]20.11.23 ВО'!AT90</f>
        <v>0</v>
      </c>
      <c r="AU91" s="21">
        <f>'[2]20.11.23 ВО'!AU90</f>
        <v>0</v>
      </c>
      <c r="AV91" s="47">
        <f>'[2]20.11.23 ВО'!AV90</f>
        <v>8861</v>
      </c>
      <c r="AW91" s="21">
        <f>'[2]20.11.23 ВО'!AW90</f>
        <v>11399186.550000001</v>
      </c>
      <c r="AX91" s="45">
        <f t="shared" si="27"/>
        <v>1910</v>
      </c>
      <c r="AY91" s="27">
        <f t="shared" si="28"/>
        <v>22235974.280000001</v>
      </c>
      <c r="AZ91" s="45">
        <f t="shared" si="29"/>
        <v>0</v>
      </c>
      <c r="BA91" s="27">
        <f t="shared" si="30"/>
        <v>0</v>
      </c>
      <c r="BB91" s="45">
        <f t="shared" si="31"/>
        <v>0</v>
      </c>
      <c r="BC91" s="27">
        <f t="shared" si="32"/>
        <v>0</v>
      </c>
      <c r="BD91" s="47">
        <f>'[2]20.11.23 ВО'!BD90</f>
        <v>1578</v>
      </c>
      <c r="BE91" s="21">
        <f>'[2]20.11.23 ВО'!BE90</f>
        <v>18081690.57</v>
      </c>
      <c r="BF91" s="47">
        <f>'[2]20.11.23 ВО'!BF90</f>
        <v>0</v>
      </c>
      <c r="BG91" s="21">
        <f>'[2]20.11.23 ВО'!BG90</f>
        <v>0</v>
      </c>
      <c r="BH91" s="47">
        <f>'[2]20.11.23 ВО'!BH90</f>
        <v>0</v>
      </c>
      <c r="BI91" s="21">
        <f>'[2]20.11.23 ВО'!BI90</f>
        <v>0</v>
      </c>
      <c r="BJ91" s="47">
        <f>'[2]20.11.23 ВО'!BJ90</f>
        <v>332</v>
      </c>
      <c r="BK91" s="21">
        <f>'[2]20.11.23 ВО'!BK90</f>
        <v>4154283.71</v>
      </c>
      <c r="BL91" s="47">
        <f>'[2]20.11.23 ВО'!BL90</f>
        <v>0</v>
      </c>
      <c r="BM91" s="21">
        <f>'[2]20.11.23 ВО'!BM90</f>
        <v>0</v>
      </c>
      <c r="BN91" s="47">
        <f>'[2]20.11.23 ВО'!BN90</f>
        <v>0</v>
      </c>
      <c r="BO91" s="21">
        <f>'[2]20.11.23 ВО'!BO90</f>
        <v>0</v>
      </c>
      <c r="BP91" s="45">
        <f t="shared" si="33"/>
        <v>872</v>
      </c>
      <c r="BQ91" s="27">
        <f t="shared" si="34"/>
        <v>27753098.670000002</v>
      </c>
      <c r="BR91" s="45">
        <f t="shared" si="35"/>
        <v>0</v>
      </c>
      <c r="BS91" s="21">
        <f t="shared" si="36"/>
        <v>0</v>
      </c>
      <c r="BT91" s="45">
        <f t="shared" si="37"/>
        <v>0</v>
      </c>
      <c r="BU91" s="21">
        <f t="shared" si="38"/>
        <v>0</v>
      </c>
      <c r="BV91" s="47">
        <f>'[2]20.11.23 ВО'!BV90</f>
        <v>872</v>
      </c>
      <c r="BW91" s="21">
        <f>'[2]20.11.23 ВО'!BW90</f>
        <v>27753098.670000002</v>
      </c>
      <c r="BX91" s="47">
        <f>'[2]20.11.23 ВО'!BX90</f>
        <v>0</v>
      </c>
      <c r="BY91" s="21">
        <f>'[2]20.11.23 ВО'!BY90</f>
        <v>0</v>
      </c>
      <c r="BZ91" s="47">
        <f>'[2]20.11.23 ВО'!BZ90</f>
        <v>0</v>
      </c>
      <c r="CA91" s="21">
        <f>'[2]20.11.23 ВО'!CA90</f>
        <v>0</v>
      </c>
      <c r="CB91" s="47">
        <f>'[2]20.11.23 ВО'!CB90</f>
        <v>0</v>
      </c>
      <c r="CC91" s="21">
        <f>'[2]20.11.23 ВО'!CC90</f>
        <v>0</v>
      </c>
      <c r="CD91" s="47">
        <f>'[2]20.11.23 ВО'!CD90</f>
        <v>0</v>
      </c>
      <c r="CE91" s="21">
        <f>'[2]20.11.23 ВО'!CE90</f>
        <v>0</v>
      </c>
    </row>
    <row r="92" spans="1:83" s="19" customFormat="1" ht="30" customHeight="1" x14ac:dyDescent="0.25">
      <c r="A92" s="15">
        <f t="shared" si="41"/>
        <v>73</v>
      </c>
      <c r="B92" s="17" t="s">
        <v>205</v>
      </c>
      <c r="C92" s="15" t="s">
        <v>206</v>
      </c>
      <c r="D92" s="26"/>
      <c r="E92" s="26" t="s">
        <v>57</v>
      </c>
      <c r="F92" s="27">
        <f t="shared" si="39"/>
        <v>28345291.640000001</v>
      </c>
      <c r="G92" s="47">
        <f>'[2]20.11.23 ВО'!G91</f>
        <v>0</v>
      </c>
      <c r="H92" s="21">
        <f>'[2]20.11.23 ВО'!H91</f>
        <v>0</v>
      </c>
      <c r="I92" s="47">
        <f>'[2]20.11.23 ВО'!I91</f>
        <v>0</v>
      </c>
      <c r="J92" s="21">
        <f>'[2]20.11.23 ВО'!J91</f>
        <v>0</v>
      </c>
      <c r="K92" s="27">
        <f t="shared" si="40"/>
        <v>28345291.640000001</v>
      </c>
      <c r="L92" s="47">
        <f>'[2]20.11.23 ВО'!L91</f>
        <v>25000</v>
      </c>
      <c r="M92" s="21">
        <f>'[2]20.11.23 ВО'!M91</f>
        <v>11723134.4</v>
      </c>
      <c r="N92" s="47">
        <f>'[2]20.11.23 ВО'!N91</f>
        <v>0</v>
      </c>
      <c r="O92" s="21">
        <f>'[2]20.11.23 ВО'!O91</f>
        <v>0</v>
      </c>
      <c r="P92" s="47">
        <f>'[2]20.11.23 ВО'!P91</f>
        <v>0</v>
      </c>
      <c r="Q92" s="21">
        <f>'[2]20.11.23 ВО'!Q91</f>
        <v>0</v>
      </c>
      <c r="R92" s="47">
        <f>'[2]20.11.23 ВО'!R91</f>
        <v>0</v>
      </c>
      <c r="S92" s="21">
        <f>'[2]20.11.23 ВО'!S91</f>
        <v>0</v>
      </c>
      <c r="T92" s="47">
        <f>'[2]20.11.23 ВО'!T91</f>
        <v>25000</v>
      </c>
      <c r="U92" s="21">
        <f>'[2]20.11.23 ВО'!U91</f>
        <v>11723134.4</v>
      </c>
      <c r="V92" s="47">
        <f>'[2]20.11.23 ВО'!V91</f>
        <v>0</v>
      </c>
      <c r="W92" s="21">
        <f>'[2]20.11.23 ВО'!W91</f>
        <v>0</v>
      </c>
      <c r="X92" s="47">
        <f>'[2]20.11.23 ВО'!X91</f>
        <v>3200</v>
      </c>
      <c r="Y92" s="21">
        <f>'[2]20.11.23 ВО'!Y91</f>
        <v>1754769.44</v>
      </c>
      <c r="Z92" s="47">
        <f>'[2]20.11.23 ВО'!Z91</f>
        <v>13460</v>
      </c>
      <c r="AA92" s="21">
        <f>'[2]20.11.23 ВО'!AA91</f>
        <v>14867387.800000001</v>
      </c>
      <c r="AB92" s="47">
        <f>'[2]20.11.23 ВО'!AB91</f>
        <v>0</v>
      </c>
      <c r="AC92" s="21">
        <f>'[2]20.11.23 ВО'!AC91</f>
        <v>0</v>
      </c>
      <c r="AD92" s="47">
        <f>'[2]20.11.23 ВО'!AD91</f>
        <v>0</v>
      </c>
      <c r="AE92" s="21">
        <f>'[2]20.11.23 ВО'!AE91</f>
        <v>0</v>
      </c>
      <c r="AF92" s="47">
        <f>'[2]20.11.23 ВО'!AF91</f>
        <v>0</v>
      </c>
      <c r="AG92" s="21">
        <f>'[2]20.11.23 ВО'!AG91</f>
        <v>0</v>
      </c>
      <c r="AH92" s="47">
        <f>'[2]20.11.23 ВО'!AH91</f>
        <v>0</v>
      </c>
      <c r="AI92" s="21">
        <f>'[2]20.11.23 ВО'!AI91</f>
        <v>0</v>
      </c>
      <c r="AJ92" s="47">
        <f>'[2]20.11.23 ВО'!AJ91</f>
        <v>0</v>
      </c>
      <c r="AK92" s="21">
        <f>'[2]20.11.23 ВО'!AK91</f>
        <v>0</v>
      </c>
      <c r="AL92" s="47">
        <f>'[2]20.11.23 ВО'!AL91</f>
        <v>0</v>
      </c>
      <c r="AM92" s="21">
        <f>'[2]20.11.23 ВО'!AM91</f>
        <v>0</v>
      </c>
      <c r="AN92" s="47">
        <f>'[2]20.11.23 ВО'!AN91</f>
        <v>0</v>
      </c>
      <c r="AO92" s="21">
        <f>'[2]20.11.23 ВО'!AO91</f>
        <v>0</v>
      </c>
      <c r="AP92" s="47">
        <f>'[2]20.11.23 ВО'!AP91</f>
        <v>0</v>
      </c>
      <c r="AQ92" s="21">
        <f>'[2]20.11.23 ВО'!AQ91</f>
        <v>0</v>
      </c>
      <c r="AR92" s="47">
        <f>'[2]20.11.23 ВО'!AR91</f>
        <v>0</v>
      </c>
      <c r="AS92" s="21">
        <f>'[2]20.11.23 ВО'!AS91</f>
        <v>0</v>
      </c>
      <c r="AT92" s="47">
        <f>'[2]20.11.23 ВО'!AT91</f>
        <v>0</v>
      </c>
      <c r="AU92" s="21">
        <f>'[2]20.11.23 ВО'!AU91</f>
        <v>0</v>
      </c>
      <c r="AV92" s="47">
        <f>'[2]20.11.23 ВО'!AV91</f>
        <v>0</v>
      </c>
      <c r="AW92" s="21">
        <f>'[2]20.11.23 ВО'!AW91</f>
        <v>0</v>
      </c>
      <c r="AX92" s="45">
        <f t="shared" si="27"/>
        <v>0</v>
      </c>
      <c r="AY92" s="27">
        <f t="shared" si="28"/>
        <v>0</v>
      </c>
      <c r="AZ92" s="45">
        <f t="shared" si="29"/>
        <v>0</v>
      </c>
      <c r="BA92" s="27">
        <f t="shared" si="30"/>
        <v>0</v>
      </c>
      <c r="BB92" s="45">
        <f t="shared" si="31"/>
        <v>0</v>
      </c>
      <c r="BC92" s="27">
        <f t="shared" si="32"/>
        <v>0</v>
      </c>
      <c r="BD92" s="47">
        <f>'[2]20.11.23 ВО'!BD91</f>
        <v>0</v>
      </c>
      <c r="BE92" s="21">
        <f>'[2]20.11.23 ВО'!BE91</f>
        <v>0</v>
      </c>
      <c r="BF92" s="47">
        <f>'[2]20.11.23 ВО'!BF91</f>
        <v>0</v>
      </c>
      <c r="BG92" s="21">
        <f>'[2]20.11.23 ВО'!BG91</f>
        <v>0</v>
      </c>
      <c r="BH92" s="47">
        <f>'[2]20.11.23 ВО'!BH91</f>
        <v>0</v>
      </c>
      <c r="BI92" s="21">
        <f>'[2]20.11.23 ВО'!BI91</f>
        <v>0</v>
      </c>
      <c r="BJ92" s="47">
        <f>'[2]20.11.23 ВО'!BJ91</f>
        <v>0</v>
      </c>
      <c r="BK92" s="21">
        <f>'[2]20.11.23 ВО'!BK91</f>
        <v>0</v>
      </c>
      <c r="BL92" s="47">
        <f>'[2]20.11.23 ВО'!BL91</f>
        <v>0</v>
      </c>
      <c r="BM92" s="21">
        <f>'[2]20.11.23 ВО'!BM91</f>
        <v>0</v>
      </c>
      <c r="BN92" s="47">
        <f>'[2]20.11.23 ВО'!BN91</f>
        <v>0</v>
      </c>
      <c r="BO92" s="21">
        <f>'[2]20.11.23 ВО'!BO91</f>
        <v>0</v>
      </c>
      <c r="BP92" s="45">
        <f t="shared" si="33"/>
        <v>0</v>
      </c>
      <c r="BQ92" s="27">
        <f t="shared" si="34"/>
        <v>0</v>
      </c>
      <c r="BR92" s="45">
        <f t="shared" si="35"/>
        <v>0</v>
      </c>
      <c r="BS92" s="21">
        <f t="shared" si="36"/>
        <v>0</v>
      </c>
      <c r="BT92" s="45">
        <f t="shared" si="37"/>
        <v>0</v>
      </c>
      <c r="BU92" s="21">
        <f t="shared" si="38"/>
        <v>0</v>
      </c>
      <c r="BV92" s="47">
        <f>'[2]20.11.23 ВО'!BV91</f>
        <v>0</v>
      </c>
      <c r="BW92" s="21">
        <f>'[2]20.11.23 ВО'!BW91</f>
        <v>0</v>
      </c>
      <c r="BX92" s="47">
        <f>'[2]20.11.23 ВО'!BX91</f>
        <v>0</v>
      </c>
      <c r="BY92" s="21">
        <f>'[2]20.11.23 ВО'!BY91</f>
        <v>0</v>
      </c>
      <c r="BZ92" s="47">
        <f>'[2]20.11.23 ВО'!BZ91</f>
        <v>0</v>
      </c>
      <c r="CA92" s="21">
        <f>'[2]20.11.23 ВО'!CA91</f>
        <v>0</v>
      </c>
      <c r="CB92" s="47">
        <f>'[2]20.11.23 ВО'!CB91</f>
        <v>0</v>
      </c>
      <c r="CC92" s="21">
        <f>'[2]20.11.23 ВО'!CC91</f>
        <v>0</v>
      </c>
      <c r="CD92" s="47">
        <f>'[2]20.11.23 ВО'!CD91</f>
        <v>0</v>
      </c>
      <c r="CE92" s="21">
        <f>'[2]20.11.23 ВО'!CE91</f>
        <v>0</v>
      </c>
    </row>
    <row r="93" spans="1:83" s="19" customFormat="1" ht="30" customHeight="1" x14ac:dyDescent="0.25">
      <c r="A93" s="15">
        <f t="shared" si="41"/>
        <v>74</v>
      </c>
      <c r="B93" s="17" t="s">
        <v>207</v>
      </c>
      <c r="C93" s="15" t="s">
        <v>208</v>
      </c>
      <c r="D93" s="26"/>
      <c r="E93" s="26" t="s">
        <v>57</v>
      </c>
      <c r="F93" s="27">
        <f t="shared" si="39"/>
        <v>150263053.56</v>
      </c>
      <c r="G93" s="47">
        <f>'[2]20.11.23 ВО'!G92</f>
        <v>44746</v>
      </c>
      <c r="H93" s="21">
        <f>'[2]20.11.23 ВО'!H92</f>
        <v>150263053.56</v>
      </c>
      <c r="I93" s="47">
        <f>'[2]20.11.23 ВО'!I92</f>
        <v>45</v>
      </c>
      <c r="J93" s="21">
        <f>'[2]20.11.23 ВО'!J92</f>
        <v>2439360</v>
      </c>
      <c r="K93" s="27">
        <f t="shared" si="40"/>
        <v>0</v>
      </c>
      <c r="L93" s="47">
        <f>'[2]20.11.23 ВО'!L92</f>
        <v>0</v>
      </c>
      <c r="M93" s="21">
        <f>'[2]20.11.23 ВО'!M92</f>
        <v>0</v>
      </c>
      <c r="N93" s="47">
        <f>'[2]20.11.23 ВО'!N92</f>
        <v>0</v>
      </c>
      <c r="O93" s="21">
        <f>'[2]20.11.23 ВО'!O92</f>
        <v>0</v>
      </c>
      <c r="P93" s="47">
        <f>'[2]20.11.23 ВО'!P92</f>
        <v>0</v>
      </c>
      <c r="Q93" s="21">
        <f>'[2]20.11.23 ВО'!Q92</f>
        <v>0</v>
      </c>
      <c r="R93" s="47">
        <f>'[2]20.11.23 ВО'!R92</f>
        <v>0</v>
      </c>
      <c r="S93" s="21">
        <f>'[2]20.11.23 ВО'!S92</f>
        <v>0</v>
      </c>
      <c r="T93" s="47">
        <f>'[2]20.11.23 ВО'!T92</f>
        <v>0</v>
      </c>
      <c r="U93" s="21">
        <f>'[2]20.11.23 ВО'!U92</f>
        <v>0</v>
      </c>
      <c r="V93" s="47">
        <f>'[2]20.11.23 ВО'!V92</f>
        <v>0</v>
      </c>
      <c r="W93" s="21">
        <f>'[2]20.11.23 ВО'!W92</f>
        <v>0</v>
      </c>
      <c r="X93" s="47">
        <f>'[2]20.11.23 ВО'!X92</f>
        <v>0</v>
      </c>
      <c r="Y93" s="21">
        <f>'[2]20.11.23 ВО'!Y92</f>
        <v>0</v>
      </c>
      <c r="Z93" s="47">
        <f>'[2]20.11.23 ВО'!Z92</f>
        <v>0</v>
      </c>
      <c r="AA93" s="21">
        <f>'[2]20.11.23 ВО'!AA92</f>
        <v>0</v>
      </c>
      <c r="AB93" s="47">
        <f>'[2]20.11.23 ВО'!AB92</f>
        <v>0</v>
      </c>
      <c r="AC93" s="21">
        <f>'[2]20.11.23 ВО'!AC92</f>
        <v>0</v>
      </c>
      <c r="AD93" s="47">
        <f>'[2]20.11.23 ВО'!AD92</f>
        <v>0</v>
      </c>
      <c r="AE93" s="21">
        <f>'[2]20.11.23 ВО'!AE92</f>
        <v>0</v>
      </c>
      <c r="AF93" s="47">
        <f>'[2]20.11.23 ВО'!AF92</f>
        <v>0</v>
      </c>
      <c r="AG93" s="21">
        <f>'[2]20.11.23 ВО'!AG92</f>
        <v>0</v>
      </c>
      <c r="AH93" s="47">
        <f>'[2]20.11.23 ВО'!AH92</f>
        <v>0</v>
      </c>
      <c r="AI93" s="21">
        <f>'[2]20.11.23 ВО'!AI92</f>
        <v>0</v>
      </c>
      <c r="AJ93" s="47">
        <f>'[2]20.11.23 ВО'!AJ92</f>
        <v>0</v>
      </c>
      <c r="AK93" s="21">
        <f>'[2]20.11.23 ВО'!AK92</f>
        <v>0</v>
      </c>
      <c r="AL93" s="47">
        <f>'[2]20.11.23 ВО'!AL92</f>
        <v>0</v>
      </c>
      <c r="AM93" s="21">
        <f>'[2]20.11.23 ВО'!AM92</f>
        <v>0</v>
      </c>
      <c r="AN93" s="47">
        <f>'[2]20.11.23 ВО'!AN92</f>
        <v>0</v>
      </c>
      <c r="AO93" s="21">
        <f>'[2]20.11.23 ВО'!AO92</f>
        <v>0</v>
      </c>
      <c r="AP93" s="47">
        <f>'[2]20.11.23 ВО'!AP92</f>
        <v>0</v>
      </c>
      <c r="AQ93" s="21">
        <f>'[2]20.11.23 ВО'!AQ92</f>
        <v>0</v>
      </c>
      <c r="AR93" s="47">
        <f>'[2]20.11.23 ВО'!AR92</f>
        <v>0</v>
      </c>
      <c r="AS93" s="21">
        <f>'[2]20.11.23 ВО'!AS92</f>
        <v>0</v>
      </c>
      <c r="AT93" s="47">
        <f>'[2]20.11.23 ВО'!AT92</f>
        <v>0</v>
      </c>
      <c r="AU93" s="21">
        <f>'[2]20.11.23 ВО'!AU92</f>
        <v>0</v>
      </c>
      <c r="AV93" s="47">
        <f>'[2]20.11.23 ВО'!AV92</f>
        <v>0</v>
      </c>
      <c r="AW93" s="21">
        <f>'[2]20.11.23 ВО'!AW92</f>
        <v>0</v>
      </c>
      <c r="AX93" s="45">
        <f t="shared" si="27"/>
        <v>0</v>
      </c>
      <c r="AY93" s="27">
        <f t="shared" si="28"/>
        <v>0</v>
      </c>
      <c r="AZ93" s="45">
        <f t="shared" si="29"/>
        <v>0</v>
      </c>
      <c r="BA93" s="27">
        <f t="shared" si="30"/>
        <v>0</v>
      </c>
      <c r="BB93" s="45">
        <f t="shared" si="31"/>
        <v>0</v>
      </c>
      <c r="BC93" s="27">
        <f t="shared" si="32"/>
        <v>0</v>
      </c>
      <c r="BD93" s="47">
        <f>'[2]20.11.23 ВО'!BD92</f>
        <v>0</v>
      </c>
      <c r="BE93" s="21">
        <f>'[2]20.11.23 ВО'!BE92</f>
        <v>0</v>
      </c>
      <c r="BF93" s="47">
        <f>'[2]20.11.23 ВО'!BF92</f>
        <v>0</v>
      </c>
      <c r="BG93" s="21">
        <f>'[2]20.11.23 ВО'!BG92</f>
        <v>0</v>
      </c>
      <c r="BH93" s="47">
        <f>'[2]20.11.23 ВО'!BH92</f>
        <v>0</v>
      </c>
      <c r="BI93" s="21">
        <f>'[2]20.11.23 ВО'!BI92</f>
        <v>0</v>
      </c>
      <c r="BJ93" s="47">
        <f>'[2]20.11.23 ВО'!BJ92</f>
        <v>0</v>
      </c>
      <c r="BK93" s="21">
        <f>'[2]20.11.23 ВО'!BK92</f>
        <v>0</v>
      </c>
      <c r="BL93" s="47">
        <f>'[2]20.11.23 ВО'!BL92</f>
        <v>0</v>
      </c>
      <c r="BM93" s="21">
        <f>'[2]20.11.23 ВО'!BM92</f>
        <v>0</v>
      </c>
      <c r="BN93" s="47">
        <f>'[2]20.11.23 ВО'!BN92</f>
        <v>0</v>
      </c>
      <c r="BO93" s="21">
        <f>'[2]20.11.23 ВО'!BO92</f>
        <v>0</v>
      </c>
      <c r="BP93" s="45">
        <f t="shared" si="33"/>
        <v>0</v>
      </c>
      <c r="BQ93" s="27">
        <f t="shared" si="34"/>
        <v>0</v>
      </c>
      <c r="BR93" s="45">
        <f t="shared" si="35"/>
        <v>0</v>
      </c>
      <c r="BS93" s="21">
        <f t="shared" si="36"/>
        <v>0</v>
      </c>
      <c r="BT93" s="45">
        <f t="shared" si="37"/>
        <v>0</v>
      </c>
      <c r="BU93" s="21">
        <f t="shared" si="38"/>
        <v>0</v>
      </c>
      <c r="BV93" s="47">
        <f>'[2]20.11.23 ВО'!BV92</f>
        <v>0</v>
      </c>
      <c r="BW93" s="21">
        <f>'[2]20.11.23 ВО'!BW92</f>
        <v>0</v>
      </c>
      <c r="BX93" s="47">
        <f>'[2]20.11.23 ВО'!BX92</f>
        <v>0</v>
      </c>
      <c r="BY93" s="21">
        <f>'[2]20.11.23 ВО'!BY92</f>
        <v>0</v>
      </c>
      <c r="BZ93" s="47">
        <f>'[2]20.11.23 ВО'!BZ92</f>
        <v>0</v>
      </c>
      <c r="CA93" s="21">
        <f>'[2]20.11.23 ВО'!CA92</f>
        <v>0</v>
      </c>
      <c r="CB93" s="47">
        <f>'[2]20.11.23 ВО'!CB92</f>
        <v>0</v>
      </c>
      <c r="CC93" s="21">
        <f>'[2]20.11.23 ВО'!CC92</f>
        <v>0</v>
      </c>
      <c r="CD93" s="47">
        <f>'[2]20.11.23 ВО'!CD92</f>
        <v>0</v>
      </c>
      <c r="CE93" s="21">
        <f>'[2]20.11.23 ВО'!CE92</f>
        <v>0</v>
      </c>
    </row>
    <row r="94" spans="1:83" s="19" customFormat="1" ht="30" customHeight="1" x14ac:dyDescent="0.25">
      <c r="A94" s="15"/>
      <c r="B94" s="17"/>
      <c r="C94" s="15"/>
      <c r="D94" s="26"/>
      <c r="E94" s="26"/>
      <c r="F94" s="27">
        <f t="shared" si="39"/>
        <v>0</v>
      </c>
      <c r="G94" s="47">
        <f>'[2]20.11.23 ВО'!G93</f>
        <v>0</v>
      </c>
      <c r="H94" s="21">
        <f>'[2]20.11.23 ВО'!H93</f>
        <v>0</v>
      </c>
      <c r="I94" s="47">
        <f>'[2]20.11.23 ВО'!I93</f>
        <v>0</v>
      </c>
      <c r="J94" s="21">
        <f>'[2]20.11.23 ВО'!J93</f>
        <v>0</v>
      </c>
      <c r="K94" s="27">
        <f t="shared" si="40"/>
        <v>0</v>
      </c>
      <c r="L94" s="47">
        <f>'[2]20.11.23 ВО'!L93</f>
        <v>0</v>
      </c>
      <c r="M94" s="21">
        <f>'[2]20.11.23 ВО'!M93</f>
        <v>0</v>
      </c>
      <c r="N94" s="47">
        <f>'[2]20.11.23 ВО'!N93</f>
        <v>0</v>
      </c>
      <c r="O94" s="21">
        <f>'[2]20.11.23 ВО'!O93</f>
        <v>0</v>
      </c>
      <c r="P94" s="47">
        <f>'[2]20.11.23 ВО'!P93</f>
        <v>0</v>
      </c>
      <c r="Q94" s="21">
        <f>'[2]20.11.23 ВО'!Q93</f>
        <v>0</v>
      </c>
      <c r="R94" s="47">
        <f>'[2]20.11.23 ВО'!R93</f>
        <v>0</v>
      </c>
      <c r="S94" s="21">
        <f>'[2]20.11.23 ВО'!S93</f>
        <v>0</v>
      </c>
      <c r="T94" s="47">
        <f>'[2]20.11.23 ВО'!T93</f>
        <v>0</v>
      </c>
      <c r="U94" s="21">
        <f>'[2]20.11.23 ВО'!U93</f>
        <v>0</v>
      </c>
      <c r="V94" s="47">
        <f>'[2]20.11.23 ВО'!V93</f>
        <v>0</v>
      </c>
      <c r="W94" s="21">
        <f>'[2]20.11.23 ВО'!W93</f>
        <v>0</v>
      </c>
      <c r="X94" s="47">
        <f>'[2]20.11.23 ВО'!X93</f>
        <v>0</v>
      </c>
      <c r="Y94" s="21">
        <f>'[2]20.11.23 ВО'!Y93</f>
        <v>0</v>
      </c>
      <c r="Z94" s="47">
        <f>'[2]20.11.23 ВО'!Z93</f>
        <v>0</v>
      </c>
      <c r="AA94" s="21">
        <f>'[2]20.11.23 ВО'!AA93</f>
        <v>0</v>
      </c>
      <c r="AB94" s="47">
        <f>'[2]20.11.23 ВО'!AB93</f>
        <v>0</v>
      </c>
      <c r="AC94" s="21">
        <f>'[2]20.11.23 ВО'!AC93</f>
        <v>0</v>
      </c>
      <c r="AD94" s="47">
        <f>'[2]20.11.23 ВО'!AD93</f>
        <v>0</v>
      </c>
      <c r="AE94" s="21">
        <f>'[2]20.11.23 ВО'!AE93</f>
        <v>0</v>
      </c>
      <c r="AF94" s="47">
        <f>'[2]20.11.23 ВО'!AF93</f>
        <v>0</v>
      </c>
      <c r="AG94" s="21">
        <f>'[2]20.11.23 ВО'!AG93</f>
        <v>0</v>
      </c>
      <c r="AH94" s="47">
        <f>'[2]20.11.23 ВО'!AH93</f>
        <v>0</v>
      </c>
      <c r="AI94" s="21">
        <f>'[2]20.11.23 ВО'!AI93</f>
        <v>0</v>
      </c>
      <c r="AJ94" s="47">
        <f>'[2]20.11.23 ВО'!AJ93</f>
        <v>0</v>
      </c>
      <c r="AK94" s="21">
        <f>'[2]20.11.23 ВО'!AK93</f>
        <v>0</v>
      </c>
      <c r="AL94" s="47">
        <f>'[2]20.11.23 ВО'!AL93</f>
        <v>0</v>
      </c>
      <c r="AM94" s="21">
        <f>'[2]20.11.23 ВО'!AM93</f>
        <v>0</v>
      </c>
      <c r="AN94" s="47">
        <f>'[2]20.11.23 ВО'!AN93</f>
        <v>0</v>
      </c>
      <c r="AO94" s="21">
        <f>'[2]20.11.23 ВО'!AO93</f>
        <v>0</v>
      </c>
      <c r="AP94" s="47">
        <f>'[2]20.11.23 ВО'!AP93</f>
        <v>0</v>
      </c>
      <c r="AQ94" s="21">
        <f>'[2]20.11.23 ВО'!AQ93</f>
        <v>0</v>
      </c>
      <c r="AR94" s="47">
        <f>'[2]20.11.23 ВО'!AR93</f>
        <v>0</v>
      </c>
      <c r="AS94" s="21">
        <f>'[2]20.11.23 ВО'!AS93</f>
        <v>0</v>
      </c>
      <c r="AT94" s="47">
        <f>'[2]20.11.23 ВО'!AT93</f>
        <v>0</v>
      </c>
      <c r="AU94" s="21">
        <f>'[2]20.11.23 ВО'!AU93</f>
        <v>0</v>
      </c>
      <c r="AV94" s="47">
        <f>'[2]20.11.23 ВО'!AV93</f>
        <v>0</v>
      </c>
      <c r="AW94" s="21">
        <f>'[2]20.11.23 ВО'!AW93</f>
        <v>0</v>
      </c>
      <c r="AX94" s="45">
        <f t="shared" si="27"/>
        <v>0</v>
      </c>
      <c r="AY94" s="27">
        <f t="shared" si="28"/>
        <v>0</v>
      </c>
      <c r="AZ94" s="45">
        <f t="shared" si="29"/>
        <v>0</v>
      </c>
      <c r="BA94" s="27">
        <f t="shared" si="30"/>
        <v>0</v>
      </c>
      <c r="BB94" s="45">
        <f t="shared" si="31"/>
        <v>0</v>
      </c>
      <c r="BC94" s="27">
        <f t="shared" si="32"/>
        <v>0</v>
      </c>
      <c r="BD94" s="47">
        <f>'[2]20.11.23 ВО'!BD93</f>
        <v>0</v>
      </c>
      <c r="BE94" s="21">
        <f>'[2]20.11.23 ВО'!BE93</f>
        <v>0</v>
      </c>
      <c r="BF94" s="47">
        <f>'[2]20.11.23 ВО'!BF93</f>
        <v>0</v>
      </c>
      <c r="BG94" s="21">
        <f>'[2]20.11.23 ВО'!BG93</f>
        <v>0</v>
      </c>
      <c r="BH94" s="47">
        <f>'[2]20.11.23 ВО'!BH93</f>
        <v>0</v>
      </c>
      <c r="BI94" s="21">
        <f>'[2]20.11.23 ВО'!BI93</f>
        <v>0</v>
      </c>
      <c r="BJ94" s="47">
        <f>'[2]20.11.23 ВО'!BJ93</f>
        <v>0</v>
      </c>
      <c r="BK94" s="21">
        <f>'[2]20.11.23 ВО'!BK93</f>
        <v>0</v>
      </c>
      <c r="BL94" s="47">
        <f>'[2]20.11.23 ВО'!BL93</f>
        <v>0</v>
      </c>
      <c r="BM94" s="21">
        <f>'[2]20.11.23 ВО'!BM93</f>
        <v>0</v>
      </c>
      <c r="BN94" s="47">
        <f>'[2]20.11.23 ВО'!BN93</f>
        <v>0</v>
      </c>
      <c r="BO94" s="21">
        <f>'[2]20.11.23 ВО'!BO93</f>
        <v>0</v>
      </c>
      <c r="BP94" s="45">
        <f t="shared" si="33"/>
        <v>0</v>
      </c>
      <c r="BQ94" s="27">
        <f t="shared" si="34"/>
        <v>0</v>
      </c>
      <c r="BR94" s="45">
        <f t="shared" si="35"/>
        <v>0</v>
      </c>
      <c r="BS94" s="21">
        <f t="shared" si="36"/>
        <v>0</v>
      </c>
      <c r="BT94" s="45">
        <f t="shared" si="37"/>
        <v>0</v>
      </c>
      <c r="BU94" s="21">
        <f t="shared" si="38"/>
        <v>0</v>
      </c>
      <c r="BV94" s="47">
        <f>'[2]20.11.23 ВО'!BV93</f>
        <v>0</v>
      </c>
      <c r="BW94" s="21">
        <f>'[2]20.11.23 ВО'!BW93</f>
        <v>0</v>
      </c>
      <c r="BX94" s="47">
        <f>'[2]20.11.23 ВО'!BX93</f>
        <v>0</v>
      </c>
      <c r="BY94" s="21">
        <f>'[2]20.11.23 ВО'!BY93</f>
        <v>0</v>
      </c>
      <c r="BZ94" s="47">
        <f>'[2]20.11.23 ВО'!BZ93</f>
        <v>0</v>
      </c>
      <c r="CA94" s="21">
        <f>'[2]20.11.23 ВО'!CA93</f>
        <v>0</v>
      </c>
      <c r="CB94" s="47">
        <f>'[2]20.11.23 ВО'!CB93</f>
        <v>0</v>
      </c>
      <c r="CC94" s="21">
        <f>'[2]20.11.23 ВО'!CC93</f>
        <v>0</v>
      </c>
      <c r="CD94" s="47">
        <f>'[2]20.11.23 ВО'!CD93</f>
        <v>0</v>
      </c>
      <c r="CE94" s="21">
        <f>'[2]20.11.23 ВО'!CE93</f>
        <v>0</v>
      </c>
    </row>
    <row r="95" spans="1:83" s="19" customFormat="1" ht="30" customHeight="1" x14ac:dyDescent="0.25">
      <c r="A95" s="15">
        <f>1+A93</f>
        <v>75</v>
      </c>
      <c r="B95" s="17" t="s">
        <v>209</v>
      </c>
      <c r="C95" s="15" t="s">
        <v>210</v>
      </c>
      <c r="D95" s="26"/>
      <c r="E95" s="26" t="s">
        <v>57</v>
      </c>
      <c r="F95" s="27">
        <f t="shared" si="39"/>
        <v>132466926.25</v>
      </c>
      <c r="G95" s="47">
        <f>'[2]20.11.23 ВО'!G94</f>
        <v>0</v>
      </c>
      <c r="H95" s="21">
        <f>'[2]20.11.23 ВО'!H94</f>
        <v>0</v>
      </c>
      <c r="I95" s="47">
        <f>'[2]20.11.23 ВО'!I94</f>
        <v>0</v>
      </c>
      <c r="J95" s="21">
        <f>'[2]20.11.23 ВО'!J94</f>
        <v>0</v>
      </c>
      <c r="K95" s="27">
        <f t="shared" si="40"/>
        <v>102671446.04000001</v>
      </c>
      <c r="L95" s="47">
        <f>'[2]20.11.23 ВО'!L94</f>
        <v>56549</v>
      </c>
      <c r="M95" s="21">
        <f>'[2]20.11.23 ВО'!M94</f>
        <v>64898509.119999997</v>
      </c>
      <c r="N95" s="47">
        <f>'[2]20.11.23 ВО'!N94</f>
        <v>6104</v>
      </c>
      <c r="O95" s="21">
        <f>'[2]20.11.23 ВО'!O94</f>
        <v>12246304.619999999</v>
      </c>
      <c r="P95" s="47">
        <f>'[2]20.11.23 ВО'!P94</f>
        <v>7413</v>
      </c>
      <c r="Q95" s="21">
        <f>'[2]20.11.23 ВО'!Q94</f>
        <v>18680572.390000001</v>
      </c>
      <c r="R95" s="47">
        <f>'[2]20.11.23 ВО'!R94</f>
        <v>1729</v>
      </c>
      <c r="S95" s="21">
        <f>'[2]20.11.23 ВО'!S94</f>
        <v>1552644.26</v>
      </c>
      <c r="T95" s="47">
        <f>'[2]20.11.23 ВО'!T94</f>
        <v>43032</v>
      </c>
      <c r="U95" s="21">
        <f>'[2]20.11.23 ВО'!U94</f>
        <v>33971632.109999999</v>
      </c>
      <c r="V95" s="47">
        <f>'[2]20.11.23 ВО'!V94</f>
        <v>0</v>
      </c>
      <c r="W95" s="21">
        <f>'[2]20.11.23 ВО'!W94</f>
        <v>0</v>
      </c>
      <c r="X95" s="47">
        <f>'[2]20.11.23 ВО'!X94</f>
        <v>18198</v>
      </c>
      <c r="Y95" s="21">
        <f>'[2]20.11.23 ВО'!Y94</f>
        <v>10424095.18</v>
      </c>
      <c r="Z95" s="47">
        <f>'[2]20.11.23 ВО'!Z94</f>
        <v>29053</v>
      </c>
      <c r="AA95" s="21">
        <f>'[2]20.11.23 ВО'!AA94</f>
        <v>22324666.18</v>
      </c>
      <c r="AB95" s="47">
        <f>'[2]20.11.23 ВО'!AB94</f>
        <v>0</v>
      </c>
      <c r="AC95" s="21">
        <f>'[2]20.11.23 ВО'!AC94</f>
        <v>0</v>
      </c>
      <c r="AD95" s="47">
        <f>'[2]20.11.23 ВО'!AD94</f>
        <v>844</v>
      </c>
      <c r="AE95" s="21">
        <f>'[2]20.11.23 ВО'!AE94</f>
        <v>431056.36</v>
      </c>
      <c r="AF95" s="47">
        <f>'[2]20.11.23 ВО'!AF94</f>
        <v>0</v>
      </c>
      <c r="AG95" s="21">
        <f>'[2]20.11.23 ВО'!AG94</f>
        <v>0</v>
      </c>
      <c r="AH95" s="47">
        <f>'[2]20.11.23 ВО'!AH94</f>
        <v>0</v>
      </c>
      <c r="AI95" s="21">
        <f>'[2]20.11.23 ВО'!AI94</f>
        <v>0</v>
      </c>
      <c r="AJ95" s="47">
        <f>'[2]20.11.23 ВО'!AJ94</f>
        <v>844</v>
      </c>
      <c r="AK95" s="21">
        <f>'[2]20.11.23 ВО'!AK94</f>
        <v>431056.36</v>
      </c>
      <c r="AL95" s="47">
        <f>'[2]20.11.23 ВО'!AL94</f>
        <v>0</v>
      </c>
      <c r="AM95" s="21">
        <f>'[2]20.11.23 ВО'!AM94</f>
        <v>0</v>
      </c>
      <c r="AN95" s="47">
        <f>'[2]20.11.23 ВО'!AN94</f>
        <v>0</v>
      </c>
      <c r="AO95" s="21">
        <f>'[2]20.11.23 ВО'!AO94</f>
        <v>0</v>
      </c>
      <c r="AP95" s="47">
        <f>'[2]20.11.23 ВО'!AP94</f>
        <v>0</v>
      </c>
      <c r="AQ95" s="21">
        <f>'[2]20.11.23 ВО'!AQ94</f>
        <v>0</v>
      </c>
      <c r="AR95" s="47">
        <f>'[2]20.11.23 ВО'!AR94</f>
        <v>0</v>
      </c>
      <c r="AS95" s="21">
        <f>'[2]20.11.23 ВО'!AS94</f>
        <v>0</v>
      </c>
      <c r="AT95" s="47">
        <f>'[2]20.11.23 ВО'!AT94</f>
        <v>0</v>
      </c>
      <c r="AU95" s="21">
        <f>'[2]20.11.23 ВО'!AU94</f>
        <v>0</v>
      </c>
      <c r="AV95" s="47">
        <f>'[2]20.11.23 ВО'!AV94</f>
        <v>3491</v>
      </c>
      <c r="AW95" s="21">
        <f>'[2]20.11.23 ВО'!AW94</f>
        <v>4593119.2</v>
      </c>
      <c r="AX95" s="45">
        <f t="shared" si="27"/>
        <v>2094</v>
      </c>
      <c r="AY95" s="27">
        <f t="shared" si="28"/>
        <v>21148107.879999999</v>
      </c>
      <c r="AZ95" s="45">
        <f t="shared" si="29"/>
        <v>0</v>
      </c>
      <c r="BA95" s="27">
        <f t="shared" si="30"/>
        <v>0</v>
      </c>
      <c r="BB95" s="45">
        <f t="shared" si="31"/>
        <v>0</v>
      </c>
      <c r="BC95" s="27">
        <f t="shared" si="32"/>
        <v>0</v>
      </c>
      <c r="BD95" s="47">
        <f>'[2]20.11.23 ВО'!BD94</f>
        <v>2094</v>
      </c>
      <c r="BE95" s="21">
        <f>'[2]20.11.23 ВО'!BE94</f>
        <v>21148107.879999999</v>
      </c>
      <c r="BF95" s="47">
        <f>'[2]20.11.23 ВО'!BF94</f>
        <v>0</v>
      </c>
      <c r="BG95" s="21">
        <f>'[2]20.11.23 ВО'!BG94</f>
        <v>0</v>
      </c>
      <c r="BH95" s="47">
        <f>'[2]20.11.23 ВО'!BH94</f>
        <v>0</v>
      </c>
      <c r="BI95" s="21">
        <f>'[2]20.11.23 ВО'!BI94</f>
        <v>0</v>
      </c>
      <c r="BJ95" s="47">
        <f>'[2]20.11.23 ВО'!BJ94</f>
        <v>0</v>
      </c>
      <c r="BK95" s="21">
        <f>'[2]20.11.23 ВО'!BK94</f>
        <v>0</v>
      </c>
      <c r="BL95" s="47">
        <f>'[2]20.11.23 ВО'!BL94</f>
        <v>0</v>
      </c>
      <c r="BM95" s="21">
        <f>'[2]20.11.23 ВО'!BM94</f>
        <v>0</v>
      </c>
      <c r="BN95" s="47">
        <f>'[2]20.11.23 ВО'!BN94</f>
        <v>0</v>
      </c>
      <c r="BO95" s="21">
        <f>'[2]20.11.23 ВО'!BO94</f>
        <v>0</v>
      </c>
      <c r="BP95" s="45">
        <f t="shared" si="33"/>
        <v>493</v>
      </c>
      <c r="BQ95" s="27">
        <f t="shared" si="34"/>
        <v>8647372.3300000001</v>
      </c>
      <c r="BR95" s="45">
        <f t="shared" si="35"/>
        <v>0</v>
      </c>
      <c r="BS95" s="21">
        <f t="shared" si="36"/>
        <v>0</v>
      </c>
      <c r="BT95" s="45">
        <f t="shared" si="37"/>
        <v>0</v>
      </c>
      <c r="BU95" s="21">
        <f t="shared" si="38"/>
        <v>0</v>
      </c>
      <c r="BV95" s="47">
        <f>'[2]20.11.23 ВО'!BV94</f>
        <v>493</v>
      </c>
      <c r="BW95" s="21">
        <f>'[2]20.11.23 ВО'!BW94</f>
        <v>8647372.3300000001</v>
      </c>
      <c r="BX95" s="47">
        <f>'[2]20.11.23 ВО'!BX94</f>
        <v>0</v>
      </c>
      <c r="BY95" s="21">
        <f>'[2]20.11.23 ВО'!BY94</f>
        <v>0</v>
      </c>
      <c r="BZ95" s="47">
        <f>'[2]20.11.23 ВО'!BZ94</f>
        <v>0</v>
      </c>
      <c r="CA95" s="21">
        <f>'[2]20.11.23 ВО'!CA94</f>
        <v>0</v>
      </c>
      <c r="CB95" s="47">
        <f>'[2]20.11.23 ВО'!CB94</f>
        <v>0</v>
      </c>
      <c r="CC95" s="21">
        <f>'[2]20.11.23 ВО'!CC94</f>
        <v>0</v>
      </c>
      <c r="CD95" s="47">
        <f>'[2]20.11.23 ВО'!CD94</f>
        <v>0</v>
      </c>
      <c r="CE95" s="21">
        <f>'[2]20.11.23 ВО'!CE94</f>
        <v>0</v>
      </c>
    </row>
    <row r="96" spans="1:83" s="19" customFormat="1" ht="30" customHeight="1" x14ac:dyDescent="0.25">
      <c r="A96" s="15">
        <f t="shared" si="41"/>
        <v>76</v>
      </c>
      <c r="B96" s="17" t="s">
        <v>211</v>
      </c>
      <c r="C96" s="15" t="s">
        <v>212</v>
      </c>
      <c r="D96" s="26"/>
      <c r="E96" s="26" t="s">
        <v>111</v>
      </c>
      <c r="F96" s="27">
        <f t="shared" si="39"/>
        <v>188272652.47999999</v>
      </c>
      <c r="G96" s="47">
        <f>'[2]20.11.23 ВО'!G95</f>
        <v>0</v>
      </c>
      <c r="H96" s="21">
        <f>'[2]20.11.23 ВО'!H95</f>
        <v>0</v>
      </c>
      <c r="I96" s="47">
        <f>'[2]20.11.23 ВО'!I95</f>
        <v>0</v>
      </c>
      <c r="J96" s="21">
        <f>'[2]20.11.23 ВО'!J95</f>
        <v>0</v>
      </c>
      <c r="K96" s="27">
        <f t="shared" si="40"/>
        <v>6297615.5599999996</v>
      </c>
      <c r="L96" s="47">
        <f>'[2]20.11.23 ВО'!L95</f>
        <v>0</v>
      </c>
      <c r="M96" s="21">
        <f>'[2]20.11.23 ВО'!M95</f>
        <v>0</v>
      </c>
      <c r="N96" s="47">
        <f>'[2]20.11.23 ВО'!N95</f>
        <v>0</v>
      </c>
      <c r="O96" s="21">
        <f>'[2]20.11.23 ВО'!O95</f>
        <v>0</v>
      </c>
      <c r="P96" s="47">
        <f>'[2]20.11.23 ВО'!P95</f>
        <v>0</v>
      </c>
      <c r="Q96" s="21">
        <f>'[2]20.11.23 ВО'!Q95</f>
        <v>0</v>
      </c>
      <c r="R96" s="47">
        <f>'[2]20.11.23 ВО'!R95</f>
        <v>0</v>
      </c>
      <c r="S96" s="21">
        <f>'[2]20.11.23 ВО'!S95</f>
        <v>0</v>
      </c>
      <c r="T96" s="47">
        <f>'[2]20.11.23 ВО'!T95</f>
        <v>0</v>
      </c>
      <c r="U96" s="21">
        <f>'[2]20.11.23 ВО'!U95</f>
        <v>0</v>
      </c>
      <c r="V96" s="47">
        <f>'[2]20.11.23 ВО'!V95</f>
        <v>0</v>
      </c>
      <c r="W96" s="21">
        <f>'[2]20.11.23 ВО'!W95</f>
        <v>0</v>
      </c>
      <c r="X96" s="47">
        <f>'[2]20.11.23 ВО'!X95</f>
        <v>261</v>
      </c>
      <c r="Y96" s="21">
        <f>'[2]20.11.23 ВО'!Y95</f>
        <v>210345.65</v>
      </c>
      <c r="Z96" s="47">
        <f>'[2]20.11.23 ВО'!Z95</f>
        <v>0</v>
      </c>
      <c r="AA96" s="21">
        <f>'[2]20.11.23 ВО'!AA95</f>
        <v>0</v>
      </c>
      <c r="AB96" s="47">
        <f>'[2]20.11.23 ВО'!AB95</f>
        <v>0</v>
      </c>
      <c r="AC96" s="21">
        <f>'[2]20.11.23 ВО'!AC95</f>
        <v>0</v>
      </c>
      <c r="AD96" s="47">
        <f>'[2]20.11.23 ВО'!AD95</f>
        <v>2084</v>
      </c>
      <c r="AE96" s="21">
        <f>'[2]20.11.23 ВО'!AE95</f>
        <v>6087269.9100000001</v>
      </c>
      <c r="AF96" s="47">
        <f>'[2]20.11.23 ВО'!AF95</f>
        <v>1500</v>
      </c>
      <c r="AG96" s="21">
        <f>'[2]20.11.23 ВО'!AG95</f>
        <v>3884598.92</v>
      </c>
      <c r="AH96" s="47">
        <f>'[2]20.11.23 ВО'!AH95</f>
        <v>584</v>
      </c>
      <c r="AI96" s="21">
        <f>'[2]20.11.23 ВО'!AI95</f>
        <v>2202670.9900000002</v>
      </c>
      <c r="AJ96" s="47">
        <f>'[2]20.11.23 ВО'!AJ95</f>
        <v>0</v>
      </c>
      <c r="AK96" s="21">
        <f>'[2]20.11.23 ВО'!AK95</f>
        <v>0</v>
      </c>
      <c r="AL96" s="47">
        <f>'[2]20.11.23 ВО'!AL95</f>
        <v>0</v>
      </c>
      <c r="AM96" s="21">
        <f>'[2]20.11.23 ВО'!AM95</f>
        <v>0</v>
      </c>
      <c r="AN96" s="47">
        <f>'[2]20.11.23 ВО'!AN95</f>
        <v>0</v>
      </c>
      <c r="AO96" s="21">
        <f>'[2]20.11.23 ВО'!AO95</f>
        <v>0</v>
      </c>
      <c r="AP96" s="47">
        <f>'[2]20.11.23 ВО'!AP95</f>
        <v>0</v>
      </c>
      <c r="AQ96" s="21">
        <f>'[2]20.11.23 ВО'!AQ95</f>
        <v>0</v>
      </c>
      <c r="AR96" s="47">
        <f>'[2]20.11.23 ВО'!AR95</f>
        <v>0</v>
      </c>
      <c r="AS96" s="21">
        <f>'[2]20.11.23 ВО'!AS95</f>
        <v>0</v>
      </c>
      <c r="AT96" s="47">
        <f>'[2]20.11.23 ВО'!AT95</f>
        <v>0</v>
      </c>
      <c r="AU96" s="21">
        <f>'[2]20.11.23 ВО'!AU95</f>
        <v>0</v>
      </c>
      <c r="AV96" s="47">
        <f>'[2]20.11.23 ВО'!AV95</f>
        <v>0</v>
      </c>
      <c r="AW96" s="21">
        <f>'[2]20.11.23 ВО'!AW95</f>
        <v>0</v>
      </c>
      <c r="AX96" s="45">
        <f t="shared" si="27"/>
        <v>228</v>
      </c>
      <c r="AY96" s="27">
        <f t="shared" si="28"/>
        <v>17617712.18</v>
      </c>
      <c r="AZ96" s="45">
        <f t="shared" si="29"/>
        <v>228</v>
      </c>
      <c r="BA96" s="27">
        <f t="shared" si="30"/>
        <v>17617712.18</v>
      </c>
      <c r="BB96" s="45">
        <f t="shared" si="31"/>
        <v>0</v>
      </c>
      <c r="BC96" s="27">
        <f t="shared" si="32"/>
        <v>0</v>
      </c>
      <c r="BD96" s="47">
        <f>'[2]20.11.23 ВО'!BD95</f>
        <v>0</v>
      </c>
      <c r="BE96" s="21">
        <f>'[2]20.11.23 ВО'!BE95</f>
        <v>0</v>
      </c>
      <c r="BF96" s="47">
        <f>'[2]20.11.23 ВО'!BF95</f>
        <v>0</v>
      </c>
      <c r="BG96" s="21">
        <f>'[2]20.11.23 ВО'!BG95</f>
        <v>0</v>
      </c>
      <c r="BH96" s="47">
        <f>'[2]20.11.23 ВО'!BH95</f>
        <v>0</v>
      </c>
      <c r="BI96" s="21">
        <f>'[2]20.11.23 ВО'!BI95</f>
        <v>0</v>
      </c>
      <c r="BJ96" s="47">
        <f>'[2]20.11.23 ВО'!BJ95</f>
        <v>228</v>
      </c>
      <c r="BK96" s="21">
        <f>'[2]20.11.23 ВО'!BK95</f>
        <v>17617712.18</v>
      </c>
      <c r="BL96" s="47">
        <f>'[2]20.11.23 ВО'!BL95</f>
        <v>228</v>
      </c>
      <c r="BM96" s="21">
        <f>'[2]20.11.23 ВО'!BM95</f>
        <v>17617712.18</v>
      </c>
      <c r="BN96" s="47">
        <f>'[2]20.11.23 ВО'!BN95</f>
        <v>0</v>
      </c>
      <c r="BO96" s="21">
        <f>'[2]20.11.23 ВО'!BO95</f>
        <v>0</v>
      </c>
      <c r="BP96" s="45">
        <f t="shared" si="33"/>
        <v>1500</v>
      </c>
      <c r="BQ96" s="27">
        <f t="shared" si="34"/>
        <v>164357324.74000001</v>
      </c>
      <c r="BR96" s="45">
        <f t="shared" si="35"/>
        <v>25</v>
      </c>
      <c r="BS96" s="21">
        <f t="shared" si="36"/>
        <v>5521500</v>
      </c>
      <c r="BT96" s="45">
        <f t="shared" si="37"/>
        <v>0</v>
      </c>
      <c r="BU96" s="21">
        <f t="shared" si="38"/>
        <v>0</v>
      </c>
      <c r="BV96" s="47">
        <f>'[2]20.11.23 ВО'!BV95</f>
        <v>768</v>
      </c>
      <c r="BW96" s="21">
        <f>'[2]20.11.23 ВО'!BW95</f>
        <v>44879401.740000002</v>
      </c>
      <c r="BX96" s="47">
        <f>'[2]20.11.23 ВО'!BX95</f>
        <v>0</v>
      </c>
      <c r="BY96" s="21">
        <f>'[2]20.11.23 ВО'!BY95</f>
        <v>0</v>
      </c>
      <c r="BZ96" s="47">
        <f>'[2]20.11.23 ВО'!BZ95</f>
        <v>0</v>
      </c>
      <c r="CA96" s="21">
        <f>'[2]20.11.23 ВО'!CA95</f>
        <v>0</v>
      </c>
      <c r="CB96" s="47">
        <f>'[2]20.11.23 ВО'!CB95</f>
        <v>732</v>
      </c>
      <c r="CC96" s="21">
        <f>'[2]20.11.23 ВО'!CC95</f>
        <v>119477923</v>
      </c>
      <c r="CD96" s="47">
        <f>'[2]20.11.23 ВО'!CD95</f>
        <v>25</v>
      </c>
      <c r="CE96" s="21">
        <f>'[2]20.11.23 ВО'!CE95</f>
        <v>5521500</v>
      </c>
    </row>
    <row r="97" spans="1:83" s="19" customFormat="1" ht="30" customHeight="1" x14ac:dyDescent="0.25">
      <c r="A97" s="15">
        <f t="shared" si="41"/>
        <v>77</v>
      </c>
      <c r="B97" s="17" t="s">
        <v>213</v>
      </c>
      <c r="C97" s="15" t="s">
        <v>214</v>
      </c>
      <c r="D97" s="26"/>
      <c r="E97" s="26" t="s">
        <v>111</v>
      </c>
      <c r="F97" s="27">
        <f t="shared" si="39"/>
        <v>32789284.280000001</v>
      </c>
      <c r="G97" s="47">
        <f>'[2]20.11.23 ВО'!G96</f>
        <v>0</v>
      </c>
      <c r="H97" s="21">
        <f>'[2]20.11.23 ВО'!H96</f>
        <v>0</v>
      </c>
      <c r="I97" s="47">
        <f>'[2]20.11.23 ВО'!I96</f>
        <v>0</v>
      </c>
      <c r="J97" s="21">
        <f>'[2]20.11.23 ВО'!J96</f>
        <v>0</v>
      </c>
      <c r="K97" s="27">
        <f t="shared" si="40"/>
        <v>0</v>
      </c>
      <c r="L97" s="47">
        <f>'[2]20.11.23 ВО'!L96</f>
        <v>0</v>
      </c>
      <c r="M97" s="21">
        <f>'[2]20.11.23 ВО'!M96</f>
        <v>0</v>
      </c>
      <c r="N97" s="47">
        <f>'[2]20.11.23 ВО'!N96</f>
        <v>0</v>
      </c>
      <c r="O97" s="21">
        <f>'[2]20.11.23 ВО'!O96</f>
        <v>0</v>
      </c>
      <c r="P97" s="47">
        <f>'[2]20.11.23 ВО'!P96</f>
        <v>0</v>
      </c>
      <c r="Q97" s="21">
        <f>'[2]20.11.23 ВО'!Q96</f>
        <v>0</v>
      </c>
      <c r="R97" s="47">
        <f>'[2]20.11.23 ВО'!R96</f>
        <v>0</v>
      </c>
      <c r="S97" s="21">
        <f>'[2]20.11.23 ВО'!S96</f>
        <v>0</v>
      </c>
      <c r="T97" s="47">
        <f>'[2]20.11.23 ВО'!T96</f>
        <v>0</v>
      </c>
      <c r="U97" s="21">
        <f>'[2]20.11.23 ВО'!U96</f>
        <v>0</v>
      </c>
      <c r="V97" s="47">
        <f>'[2]20.11.23 ВО'!V96</f>
        <v>0</v>
      </c>
      <c r="W97" s="21">
        <f>'[2]20.11.23 ВО'!W96</f>
        <v>0</v>
      </c>
      <c r="X97" s="47">
        <f>'[2]20.11.23 ВО'!X96</f>
        <v>0</v>
      </c>
      <c r="Y97" s="21">
        <f>'[2]20.11.23 ВО'!Y96</f>
        <v>0</v>
      </c>
      <c r="Z97" s="47">
        <f>'[2]20.11.23 ВО'!Z96</f>
        <v>0</v>
      </c>
      <c r="AA97" s="21">
        <f>'[2]20.11.23 ВО'!AA96</f>
        <v>0</v>
      </c>
      <c r="AB97" s="47">
        <f>'[2]20.11.23 ВО'!AB96</f>
        <v>0</v>
      </c>
      <c r="AC97" s="21">
        <f>'[2]20.11.23 ВО'!AC96</f>
        <v>0</v>
      </c>
      <c r="AD97" s="47">
        <f>'[2]20.11.23 ВО'!AD96</f>
        <v>0</v>
      </c>
      <c r="AE97" s="21">
        <f>'[2]20.11.23 ВО'!AE96</f>
        <v>0</v>
      </c>
      <c r="AF97" s="47">
        <f>'[2]20.11.23 ВО'!AF96</f>
        <v>0</v>
      </c>
      <c r="AG97" s="21">
        <f>'[2]20.11.23 ВО'!AG96</f>
        <v>0</v>
      </c>
      <c r="AH97" s="47">
        <f>'[2]20.11.23 ВО'!AH96</f>
        <v>0</v>
      </c>
      <c r="AI97" s="21">
        <f>'[2]20.11.23 ВО'!AI96</f>
        <v>0</v>
      </c>
      <c r="AJ97" s="47">
        <f>'[2]20.11.23 ВО'!AJ96</f>
        <v>0</v>
      </c>
      <c r="AK97" s="21">
        <f>'[2]20.11.23 ВО'!AK96</f>
        <v>0</v>
      </c>
      <c r="AL97" s="47">
        <f>'[2]20.11.23 ВО'!AL96</f>
        <v>0</v>
      </c>
      <c r="AM97" s="21">
        <f>'[2]20.11.23 ВО'!AM96</f>
        <v>0</v>
      </c>
      <c r="AN97" s="47">
        <f>'[2]20.11.23 ВО'!AN96</f>
        <v>0</v>
      </c>
      <c r="AO97" s="21">
        <f>'[2]20.11.23 ВО'!AO96</f>
        <v>0</v>
      </c>
      <c r="AP97" s="47">
        <f>'[2]20.11.23 ВО'!AP96</f>
        <v>0</v>
      </c>
      <c r="AQ97" s="21">
        <f>'[2]20.11.23 ВО'!AQ96</f>
        <v>0</v>
      </c>
      <c r="AR97" s="47">
        <f>'[2]20.11.23 ВО'!AR96</f>
        <v>0</v>
      </c>
      <c r="AS97" s="21">
        <f>'[2]20.11.23 ВО'!AS96</f>
        <v>0</v>
      </c>
      <c r="AT97" s="47">
        <f>'[2]20.11.23 ВО'!AT96</f>
        <v>0</v>
      </c>
      <c r="AU97" s="21">
        <f>'[2]20.11.23 ВО'!AU96</f>
        <v>0</v>
      </c>
      <c r="AV97" s="47">
        <f>'[2]20.11.23 ВО'!AV96</f>
        <v>0</v>
      </c>
      <c r="AW97" s="21">
        <f>'[2]20.11.23 ВО'!AW96</f>
        <v>0</v>
      </c>
      <c r="AX97" s="45">
        <f t="shared" si="27"/>
        <v>611</v>
      </c>
      <c r="AY97" s="27">
        <f t="shared" si="28"/>
        <v>25711784.280000001</v>
      </c>
      <c r="AZ97" s="45">
        <f t="shared" si="29"/>
        <v>0</v>
      </c>
      <c r="BA97" s="27">
        <f t="shared" si="30"/>
        <v>0</v>
      </c>
      <c r="BB97" s="45">
        <f t="shared" si="31"/>
        <v>0</v>
      </c>
      <c r="BC97" s="27">
        <f t="shared" si="32"/>
        <v>0</v>
      </c>
      <c r="BD97" s="47">
        <f>'[2]20.11.23 ВО'!BD96</f>
        <v>0</v>
      </c>
      <c r="BE97" s="21">
        <f>'[2]20.11.23 ВО'!BE96</f>
        <v>0</v>
      </c>
      <c r="BF97" s="47">
        <f>'[2]20.11.23 ВО'!BF96</f>
        <v>0</v>
      </c>
      <c r="BG97" s="21">
        <f>'[2]20.11.23 ВО'!BG96</f>
        <v>0</v>
      </c>
      <c r="BH97" s="47">
        <f>'[2]20.11.23 ВО'!BH96</f>
        <v>0</v>
      </c>
      <c r="BI97" s="21">
        <f>'[2]20.11.23 ВО'!BI96</f>
        <v>0</v>
      </c>
      <c r="BJ97" s="47">
        <f>'[2]20.11.23 ВО'!BJ96</f>
        <v>611</v>
      </c>
      <c r="BK97" s="21">
        <f>'[2]20.11.23 ВО'!BK96</f>
        <v>25711784.280000001</v>
      </c>
      <c r="BL97" s="47">
        <f>'[2]20.11.23 ВО'!BL96</f>
        <v>0</v>
      </c>
      <c r="BM97" s="21">
        <f>'[2]20.11.23 ВО'!BM96</f>
        <v>0</v>
      </c>
      <c r="BN97" s="47">
        <f>'[2]20.11.23 ВО'!BN96</f>
        <v>0</v>
      </c>
      <c r="BO97" s="21">
        <f>'[2]20.11.23 ВО'!BO96</f>
        <v>0</v>
      </c>
      <c r="BP97" s="45">
        <f t="shared" si="33"/>
        <v>100</v>
      </c>
      <c r="BQ97" s="27">
        <f t="shared" si="34"/>
        <v>7077500</v>
      </c>
      <c r="BR97" s="45">
        <f t="shared" si="35"/>
        <v>0</v>
      </c>
      <c r="BS97" s="21">
        <f t="shared" si="36"/>
        <v>0</v>
      </c>
      <c r="BT97" s="45">
        <f t="shared" si="37"/>
        <v>0</v>
      </c>
      <c r="BU97" s="21">
        <f t="shared" si="38"/>
        <v>0</v>
      </c>
      <c r="BV97" s="47">
        <f>'[2]20.11.23 ВО'!BV96</f>
        <v>0</v>
      </c>
      <c r="BW97" s="21">
        <f>'[2]20.11.23 ВО'!BW96</f>
        <v>0</v>
      </c>
      <c r="BX97" s="47">
        <f>'[2]20.11.23 ВО'!BX96</f>
        <v>0</v>
      </c>
      <c r="BY97" s="21">
        <f>'[2]20.11.23 ВО'!BY96</f>
        <v>0</v>
      </c>
      <c r="BZ97" s="47">
        <f>'[2]20.11.23 ВО'!BZ96</f>
        <v>0</v>
      </c>
      <c r="CA97" s="21">
        <f>'[2]20.11.23 ВО'!CA96</f>
        <v>0</v>
      </c>
      <c r="CB97" s="47">
        <f>'[2]20.11.23 ВО'!CB96</f>
        <v>100</v>
      </c>
      <c r="CC97" s="21">
        <f>'[2]20.11.23 ВО'!CC96</f>
        <v>7077500</v>
      </c>
      <c r="CD97" s="47">
        <f>'[2]20.11.23 ВО'!CD96</f>
        <v>0</v>
      </c>
      <c r="CE97" s="21">
        <f>'[2]20.11.23 ВО'!CE96</f>
        <v>0</v>
      </c>
    </row>
    <row r="98" spans="1:83" s="19" customFormat="1" ht="30" customHeight="1" x14ac:dyDescent="0.25">
      <c r="A98" s="15">
        <f t="shared" si="41"/>
        <v>78</v>
      </c>
      <c r="B98" s="17" t="s">
        <v>215</v>
      </c>
      <c r="C98" s="15" t="s">
        <v>216</v>
      </c>
      <c r="D98" s="26"/>
      <c r="E98" s="26" t="s">
        <v>111</v>
      </c>
      <c r="F98" s="27">
        <f t="shared" si="39"/>
        <v>67314078.159999996</v>
      </c>
      <c r="G98" s="47">
        <f>'[2]20.11.23 ВО'!G97</f>
        <v>0</v>
      </c>
      <c r="H98" s="21">
        <f>'[2]20.11.23 ВО'!H97</f>
        <v>0</v>
      </c>
      <c r="I98" s="47">
        <f>'[2]20.11.23 ВО'!I97</f>
        <v>0</v>
      </c>
      <c r="J98" s="21">
        <f>'[2]20.11.23 ВО'!J97</f>
        <v>0</v>
      </c>
      <c r="K98" s="27">
        <f t="shared" si="40"/>
        <v>62235444.689999998</v>
      </c>
      <c r="L98" s="47">
        <f>'[2]20.11.23 ВО'!L97</f>
        <v>50</v>
      </c>
      <c r="M98" s="21">
        <f>'[2]20.11.23 ВО'!M97</f>
        <v>7103.5</v>
      </c>
      <c r="N98" s="47">
        <f>'[2]20.11.23 ВО'!N97</f>
        <v>0</v>
      </c>
      <c r="O98" s="21">
        <f>'[2]20.11.23 ВО'!O97</f>
        <v>0</v>
      </c>
      <c r="P98" s="47">
        <f>'[2]20.11.23 ВО'!P97</f>
        <v>0</v>
      </c>
      <c r="Q98" s="21">
        <f>'[2]20.11.23 ВО'!Q97</f>
        <v>0</v>
      </c>
      <c r="R98" s="47">
        <f>'[2]20.11.23 ВО'!R97</f>
        <v>0</v>
      </c>
      <c r="S98" s="21">
        <f>'[2]20.11.23 ВО'!S97</f>
        <v>0</v>
      </c>
      <c r="T98" s="47">
        <f>'[2]20.11.23 ВО'!T97</f>
        <v>50</v>
      </c>
      <c r="U98" s="21">
        <f>'[2]20.11.23 ВО'!U97</f>
        <v>7103.5</v>
      </c>
      <c r="V98" s="47">
        <f>'[2]20.11.23 ВО'!V97</f>
        <v>0</v>
      </c>
      <c r="W98" s="21">
        <f>'[2]20.11.23 ВО'!W97</f>
        <v>0</v>
      </c>
      <c r="X98" s="47">
        <f>'[2]20.11.23 ВО'!X97</f>
        <v>0</v>
      </c>
      <c r="Y98" s="21">
        <f>'[2]20.11.23 ВО'!Y97</f>
        <v>0</v>
      </c>
      <c r="Z98" s="47">
        <f>'[2]20.11.23 ВО'!Z97</f>
        <v>678</v>
      </c>
      <c r="AA98" s="21">
        <f>'[2]20.11.23 ВО'!AA97</f>
        <v>62228341.189999998</v>
      </c>
      <c r="AB98" s="47">
        <f>'[2]20.11.23 ВО'!AB97</f>
        <v>0</v>
      </c>
      <c r="AC98" s="21">
        <f>'[2]20.11.23 ВО'!AC97</f>
        <v>0</v>
      </c>
      <c r="AD98" s="47">
        <f>'[2]20.11.23 ВО'!AD97</f>
        <v>0</v>
      </c>
      <c r="AE98" s="21">
        <f>'[2]20.11.23 ВО'!AE97</f>
        <v>0</v>
      </c>
      <c r="AF98" s="47">
        <f>'[2]20.11.23 ВО'!AF97</f>
        <v>0</v>
      </c>
      <c r="AG98" s="21">
        <f>'[2]20.11.23 ВО'!AG97</f>
        <v>0</v>
      </c>
      <c r="AH98" s="47">
        <f>'[2]20.11.23 ВО'!AH97</f>
        <v>0</v>
      </c>
      <c r="AI98" s="21">
        <f>'[2]20.11.23 ВО'!AI97</f>
        <v>0</v>
      </c>
      <c r="AJ98" s="47">
        <f>'[2]20.11.23 ВО'!AJ97</f>
        <v>0</v>
      </c>
      <c r="AK98" s="21">
        <f>'[2]20.11.23 ВО'!AK97</f>
        <v>0</v>
      </c>
      <c r="AL98" s="47">
        <f>'[2]20.11.23 ВО'!AL97</f>
        <v>0</v>
      </c>
      <c r="AM98" s="21">
        <f>'[2]20.11.23 ВО'!AM97</f>
        <v>0</v>
      </c>
      <c r="AN98" s="47">
        <f>'[2]20.11.23 ВО'!AN97</f>
        <v>0</v>
      </c>
      <c r="AO98" s="21">
        <f>'[2]20.11.23 ВО'!AO97</f>
        <v>0</v>
      </c>
      <c r="AP98" s="47">
        <f>'[2]20.11.23 ВО'!AP97</f>
        <v>0</v>
      </c>
      <c r="AQ98" s="21">
        <f>'[2]20.11.23 ВО'!AQ97</f>
        <v>0</v>
      </c>
      <c r="AR98" s="47">
        <f>'[2]20.11.23 ВО'!AR97</f>
        <v>0</v>
      </c>
      <c r="AS98" s="21">
        <f>'[2]20.11.23 ВО'!AS97</f>
        <v>0</v>
      </c>
      <c r="AT98" s="47">
        <f>'[2]20.11.23 ВО'!AT97</f>
        <v>0</v>
      </c>
      <c r="AU98" s="21">
        <f>'[2]20.11.23 ВО'!AU97</f>
        <v>0</v>
      </c>
      <c r="AV98" s="47">
        <f>'[2]20.11.23 ВО'!AV97</f>
        <v>0</v>
      </c>
      <c r="AW98" s="21">
        <f>'[2]20.11.23 ВО'!AW97</f>
        <v>0</v>
      </c>
      <c r="AX98" s="45">
        <f t="shared" si="27"/>
        <v>528</v>
      </c>
      <c r="AY98" s="27">
        <f t="shared" si="28"/>
        <v>5078633.47</v>
      </c>
      <c r="AZ98" s="45">
        <f t="shared" si="29"/>
        <v>0</v>
      </c>
      <c r="BA98" s="27">
        <f t="shared" si="30"/>
        <v>0</v>
      </c>
      <c r="BB98" s="45">
        <f t="shared" si="31"/>
        <v>0</v>
      </c>
      <c r="BC98" s="27">
        <f t="shared" si="32"/>
        <v>0</v>
      </c>
      <c r="BD98" s="47">
        <f>'[2]20.11.23 ВО'!BD97</f>
        <v>528</v>
      </c>
      <c r="BE98" s="21">
        <f>'[2]20.11.23 ВО'!BE97</f>
        <v>5078633.47</v>
      </c>
      <c r="BF98" s="47">
        <f>'[2]20.11.23 ВО'!BF97</f>
        <v>0</v>
      </c>
      <c r="BG98" s="21">
        <f>'[2]20.11.23 ВО'!BG97</f>
        <v>0</v>
      </c>
      <c r="BH98" s="47">
        <f>'[2]20.11.23 ВО'!BH97</f>
        <v>0</v>
      </c>
      <c r="BI98" s="21">
        <f>'[2]20.11.23 ВО'!BI97</f>
        <v>0</v>
      </c>
      <c r="BJ98" s="47">
        <f>'[2]20.11.23 ВО'!BJ97</f>
        <v>0</v>
      </c>
      <c r="BK98" s="21">
        <f>'[2]20.11.23 ВО'!BK97</f>
        <v>0</v>
      </c>
      <c r="BL98" s="47">
        <f>'[2]20.11.23 ВО'!BL97</f>
        <v>0</v>
      </c>
      <c r="BM98" s="21">
        <f>'[2]20.11.23 ВО'!BM97</f>
        <v>0</v>
      </c>
      <c r="BN98" s="47">
        <f>'[2]20.11.23 ВО'!BN97</f>
        <v>0</v>
      </c>
      <c r="BO98" s="21">
        <f>'[2]20.11.23 ВО'!BO97</f>
        <v>0</v>
      </c>
      <c r="BP98" s="45">
        <f t="shared" si="33"/>
        <v>0</v>
      </c>
      <c r="BQ98" s="27">
        <f t="shared" si="34"/>
        <v>0</v>
      </c>
      <c r="BR98" s="45">
        <f t="shared" si="35"/>
        <v>0</v>
      </c>
      <c r="BS98" s="21">
        <f t="shared" si="36"/>
        <v>0</v>
      </c>
      <c r="BT98" s="45">
        <f t="shared" si="37"/>
        <v>0</v>
      </c>
      <c r="BU98" s="21">
        <f t="shared" si="38"/>
        <v>0</v>
      </c>
      <c r="BV98" s="47">
        <f>'[2]20.11.23 ВО'!BV97</f>
        <v>0</v>
      </c>
      <c r="BW98" s="21">
        <f>'[2]20.11.23 ВО'!BW97</f>
        <v>0</v>
      </c>
      <c r="BX98" s="47">
        <f>'[2]20.11.23 ВО'!BX97</f>
        <v>0</v>
      </c>
      <c r="BY98" s="21">
        <f>'[2]20.11.23 ВО'!BY97</f>
        <v>0</v>
      </c>
      <c r="BZ98" s="47">
        <f>'[2]20.11.23 ВО'!BZ97</f>
        <v>0</v>
      </c>
      <c r="CA98" s="21">
        <f>'[2]20.11.23 ВО'!CA97</f>
        <v>0</v>
      </c>
      <c r="CB98" s="47">
        <f>'[2]20.11.23 ВО'!CB97</f>
        <v>0</v>
      </c>
      <c r="CC98" s="21">
        <f>'[2]20.11.23 ВО'!CC97</f>
        <v>0</v>
      </c>
      <c r="CD98" s="47">
        <f>'[2]20.11.23 ВО'!CD97</f>
        <v>0</v>
      </c>
      <c r="CE98" s="21">
        <f>'[2]20.11.23 ВО'!CE97</f>
        <v>0</v>
      </c>
    </row>
    <row r="99" spans="1:83" s="19" customFormat="1" ht="30" customHeight="1" x14ac:dyDescent="0.25">
      <c r="A99" s="18"/>
      <c r="B99" s="16" t="s">
        <v>217</v>
      </c>
      <c r="C99" s="18"/>
      <c r="D99" s="26"/>
      <c r="E99" s="26"/>
      <c r="F99" s="27"/>
      <c r="G99" s="47">
        <f>'[2]20.11.23 ВО'!G98</f>
        <v>0</v>
      </c>
      <c r="H99" s="21">
        <f>'[2]20.11.23 ВО'!H98</f>
        <v>0</v>
      </c>
      <c r="I99" s="47">
        <f>'[2]20.11.23 ВО'!I98</f>
        <v>0</v>
      </c>
      <c r="J99" s="21">
        <f>'[2]20.11.23 ВО'!J98</f>
        <v>0</v>
      </c>
      <c r="K99" s="27"/>
      <c r="L99" s="47">
        <f>'[2]20.11.23 ВО'!L98</f>
        <v>0</v>
      </c>
      <c r="M99" s="21">
        <f>'[2]20.11.23 ВО'!M98</f>
        <v>0</v>
      </c>
      <c r="N99" s="47">
        <f>'[2]20.11.23 ВО'!N98</f>
        <v>0</v>
      </c>
      <c r="O99" s="21">
        <f>'[2]20.11.23 ВО'!O98</f>
        <v>0</v>
      </c>
      <c r="P99" s="47">
        <f>'[2]20.11.23 ВО'!P98</f>
        <v>0</v>
      </c>
      <c r="Q99" s="21">
        <f>'[2]20.11.23 ВО'!Q98</f>
        <v>0</v>
      </c>
      <c r="R99" s="47">
        <f>'[2]20.11.23 ВО'!R98</f>
        <v>0</v>
      </c>
      <c r="S99" s="21">
        <f>'[2]20.11.23 ВО'!S98</f>
        <v>0</v>
      </c>
      <c r="T99" s="47">
        <f>'[2]20.11.23 ВО'!T98</f>
        <v>0</v>
      </c>
      <c r="U99" s="21">
        <f>'[2]20.11.23 ВО'!U98</f>
        <v>0</v>
      </c>
      <c r="V99" s="47">
        <f>'[2]20.11.23 ВО'!V98</f>
        <v>0</v>
      </c>
      <c r="W99" s="21">
        <f>'[2]20.11.23 ВО'!W98</f>
        <v>0</v>
      </c>
      <c r="X99" s="47">
        <f>'[2]20.11.23 ВО'!X98</f>
        <v>0</v>
      </c>
      <c r="Y99" s="21">
        <f>'[2]20.11.23 ВО'!Y98</f>
        <v>0</v>
      </c>
      <c r="Z99" s="47">
        <f>'[2]20.11.23 ВО'!Z98</f>
        <v>0</v>
      </c>
      <c r="AA99" s="21">
        <f>'[2]20.11.23 ВО'!AA98</f>
        <v>0</v>
      </c>
      <c r="AB99" s="47">
        <f>'[2]20.11.23 ВО'!AB98</f>
        <v>0</v>
      </c>
      <c r="AC99" s="21">
        <f>'[2]20.11.23 ВО'!AC98</f>
        <v>0</v>
      </c>
      <c r="AD99" s="47">
        <f>'[2]20.11.23 ВО'!AD98</f>
        <v>0</v>
      </c>
      <c r="AE99" s="21">
        <f>'[2]20.11.23 ВО'!AE98</f>
        <v>0</v>
      </c>
      <c r="AF99" s="47">
        <f>'[2]20.11.23 ВО'!AF98</f>
        <v>0</v>
      </c>
      <c r="AG99" s="21">
        <f>'[2]20.11.23 ВО'!AG98</f>
        <v>0</v>
      </c>
      <c r="AH99" s="47">
        <f>'[2]20.11.23 ВО'!AH98</f>
        <v>0</v>
      </c>
      <c r="AI99" s="21">
        <f>'[2]20.11.23 ВО'!AI98</f>
        <v>0</v>
      </c>
      <c r="AJ99" s="47">
        <f>'[2]20.11.23 ВО'!AJ98</f>
        <v>0</v>
      </c>
      <c r="AK99" s="21">
        <f>'[2]20.11.23 ВО'!AK98</f>
        <v>0</v>
      </c>
      <c r="AL99" s="47">
        <f>'[2]20.11.23 ВО'!AL98</f>
        <v>0</v>
      </c>
      <c r="AM99" s="21">
        <f>'[2]20.11.23 ВО'!AM98</f>
        <v>0</v>
      </c>
      <c r="AN99" s="47">
        <f>'[2]20.11.23 ВО'!AN98</f>
        <v>0</v>
      </c>
      <c r="AO99" s="21">
        <f>'[2]20.11.23 ВО'!AO98</f>
        <v>0</v>
      </c>
      <c r="AP99" s="47">
        <f>'[2]20.11.23 ВО'!AP98</f>
        <v>0</v>
      </c>
      <c r="AQ99" s="21">
        <f>'[2]20.11.23 ВО'!AQ98</f>
        <v>0</v>
      </c>
      <c r="AR99" s="47">
        <f>'[2]20.11.23 ВО'!AR98</f>
        <v>0</v>
      </c>
      <c r="AS99" s="21">
        <f>'[2]20.11.23 ВО'!AS98</f>
        <v>0</v>
      </c>
      <c r="AT99" s="47">
        <f>'[2]20.11.23 ВО'!AT98</f>
        <v>0</v>
      </c>
      <c r="AU99" s="21">
        <f>'[2]20.11.23 ВО'!AU98</f>
        <v>0</v>
      </c>
      <c r="AV99" s="47">
        <f>'[2]20.11.23 ВО'!AV98</f>
        <v>0</v>
      </c>
      <c r="AW99" s="21">
        <f>'[2]20.11.23 ВО'!AW98</f>
        <v>0</v>
      </c>
      <c r="AX99" s="45">
        <f t="shared" si="27"/>
        <v>0</v>
      </c>
      <c r="AY99" s="27">
        <f t="shared" si="28"/>
        <v>0</v>
      </c>
      <c r="AZ99" s="45">
        <f t="shared" si="29"/>
        <v>0</v>
      </c>
      <c r="BA99" s="27">
        <f t="shared" si="30"/>
        <v>0</v>
      </c>
      <c r="BB99" s="45">
        <f t="shared" si="31"/>
        <v>0</v>
      </c>
      <c r="BC99" s="27">
        <f t="shared" si="32"/>
        <v>0</v>
      </c>
      <c r="BD99" s="47">
        <f>'[2]20.11.23 ВО'!BD98</f>
        <v>0</v>
      </c>
      <c r="BE99" s="21">
        <f>'[2]20.11.23 ВО'!BE98</f>
        <v>0</v>
      </c>
      <c r="BF99" s="47">
        <f>'[2]20.11.23 ВО'!BF98</f>
        <v>0</v>
      </c>
      <c r="BG99" s="21">
        <f>'[2]20.11.23 ВО'!BG98</f>
        <v>0</v>
      </c>
      <c r="BH99" s="47">
        <f>'[2]20.11.23 ВО'!BH98</f>
        <v>0</v>
      </c>
      <c r="BI99" s="21">
        <f>'[2]20.11.23 ВО'!BI98</f>
        <v>0</v>
      </c>
      <c r="BJ99" s="47">
        <f>'[2]20.11.23 ВО'!BJ98</f>
        <v>0</v>
      </c>
      <c r="BK99" s="21">
        <f>'[2]20.11.23 ВО'!BK98</f>
        <v>0</v>
      </c>
      <c r="BL99" s="47">
        <f>'[2]20.11.23 ВО'!BL98</f>
        <v>0</v>
      </c>
      <c r="BM99" s="21">
        <f>'[2]20.11.23 ВО'!BM98</f>
        <v>0</v>
      </c>
      <c r="BN99" s="47">
        <f>'[2]20.11.23 ВО'!BN98</f>
        <v>0</v>
      </c>
      <c r="BO99" s="21">
        <f>'[2]20.11.23 ВО'!BO98</f>
        <v>0</v>
      </c>
      <c r="BP99" s="45">
        <f t="shared" si="33"/>
        <v>0</v>
      </c>
      <c r="BQ99" s="27">
        <f t="shared" si="34"/>
        <v>0</v>
      </c>
      <c r="BR99" s="45">
        <f t="shared" si="35"/>
        <v>0</v>
      </c>
      <c r="BS99" s="21">
        <f t="shared" si="36"/>
        <v>0</v>
      </c>
      <c r="BT99" s="45">
        <f t="shared" si="37"/>
        <v>0</v>
      </c>
      <c r="BU99" s="21">
        <f t="shared" si="38"/>
        <v>0</v>
      </c>
      <c r="BV99" s="47">
        <f>'[2]20.11.23 ВО'!BV98</f>
        <v>0</v>
      </c>
      <c r="BW99" s="21">
        <f>'[2]20.11.23 ВО'!BW98</f>
        <v>0</v>
      </c>
      <c r="BX99" s="47">
        <f>'[2]20.11.23 ВО'!BX98</f>
        <v>0</v>
      </c>
      <c r="BY99" s="21">
        <f>'[2]20.11.23 ВО'!BY98</f>
        <v>0</v>
      </c>
      <c r="BZ99" s="47">
        <f>'[2]20.11.23 ВО'!BZ98</f>
        <v>0</v>
      </c>
      <c r="CA99" s="21">
        <f>'[2]20.11.23 ВО'!CA98</f>
        <v>0</v>
      </c>
      <c r="CB99" s="47">
        <f>'[2]20.11.23 ВО'!CB98</f>
        <v>0</v>
      </c>
      <c r="CC99" s="21">
        <f>'[2]20.11.23 ВО'!CC98</f>
        <v>0</v>
      </c>
      <c r="CD99" s="47">
        <f>'[2]20.11.23 ВО'!CD98</f>
        <v>0</v>
      </c>
      <c r="CE99" s="21">
        <f>'[2]20.11.23 ВО'!CE98</f>
        <v>0</v>
      </c>
    </row>
    <row r="100" spans="1:83" s="19" customFormat="1" ht="30" customHeight="1" x14ac:dyDescent="0.25">
      <c r="A100" s="15">
        <f>A98+1</f>
        <v>79</v>
      </c>
      <c r="B100" s="48" t="s">
        <v>218</v>
      </c>
      <c r="C100" s="15" t="s">
        <v>219</v>
      </c>
      <c r="D100" s="26"/>
      <c r="E100" s="26" t="s">
        <v>57</v>
      </c>
      <c r="F100" s="27">
        <f>H100+K100+AY100+BQ100</f>
        <v>372968740.89999998</v>
      </c>
      <c r="G100" s="47">
        <f>'[2]20.11.23 ВО'!G99</f>
        <v>9821</v>
      </c>
      <c r="H100" s="21">
        <f>'[2]20.11.23 ВО'!H99</f>
        <v>29245777.829999998</v>
      </c>
      <c r="I100" s="47">
        <f>'[2]20.11.23 ВО'!I99</f>
        <v>19</v>
      </c>
      <c r="J100" s="21">
        <f>'[2]20.11.23 ВО'!J99</f>
        <v>1029952</v>
      </c>
      <c r="K100" s="27">
        <f>M100+Y100+AA100+AE100+AW100</f>
        <v>205074342.19</v>
      </c>
      <c r="L100" s="47">
        <f>'[2]20.11.23 ВО'!L99</f>
        <v>97517</v>
      </c>
      <c r="M100" s="21">
        <f>'[2]20.11.23 ВО'!M99</f>
        <v>77502762.870000005</v>
      </c>
      <c r="N100" s="47">
        <f>'[2]20.11.23 ВО'!N99</f>
        <v>11110</v>
      </c>
      <c r="O100" s="21">
        <f>'[2]20.11.23 ВО'!O99</f>
        <v>22717611.760000002</v>
      </c>
      <c r="P100" s="47">
        <f>'[2]20.11.23 ВО'!P99</f>
        <v>10149</v>
      </c>
      <c r="Q100" s="21">
        <f>'[2]20.11.23 ВО'!Q99</f>
        <v>28955695.449999999</v>
      </c>
      <c r="R100" s="47">
        <f>'[2]20.11.23 ВО'!R99</f>
        <v>580</v>
      </c>
      <c r="S100" s="21">
        <f>'[2]20.11.23 ВО'!S99</f>
        <v>662569.6</v>
      </c>
      <c r="T100" s="47">
        <f>'[2]20.11.23 ВО'!T99</f>
        <v>76258</v>
      </c>
      <c r="U100" s="21">
        <f>'[2]20.11.23 ВО'!U99</f>
        <v>25829455.66</v>
      </c>
      <c r="V100" s="47">
        <f>'[2]20.11.23 ВО'!V99</f>
        <v>0</v>
      </c>
      <c r="W100" s="21">
        <f>'[2]20.11.23 ВО'!W99</f>
        <v>0</v>
      </c>
      <c r="X100" s="47">
        <f>'[2]20.11.23 ВО'!X99</f>
        <v>41549</v>
      </c>
      <c r="Y100" s="21">
        <f>'[2]20.11.23 ВО'!Y99</f>
        <v>33152166.050000001</v>
      </c>
      <c r="Z100" s="47">
        <f>'[2]20.11.23 ВО'!Z99</f>
        <v>84134</v>
      </c>
      <c r="AA100" s="49">
        <f>'[2]20.11.23 ВО'!AA99+4558571.51</f>
        <v>87586348.780000001</v>
      </c>
      <c r="AB100" s="47">
        <f>'[2]20.11.23 ВО'!AB99</f>
        <v>0</v>
      </c>
      <c r="AC100" s="21">
        <f>'[2]20.11.23 ВО'!AC99</f>
        <v>0</v>
      </c>
      <c r="AD100" s="47">
        <f>'[2]20.11.23 ВО'!AD99</f>
        <v>1432</v>
      </c>
      <c r="AE100" s="21">
        <f>'[2]20.11.23 ВО'!AE99</f>
        <v>1318871.8899999999</v>
      </c>
      <c r="AF100" s="47">
        <f>'[2]20.11.23 ВО'!AF99</f>
        <v>0</v>
      </c>
      <c r="AG100" s="21">
        <f>'[2]20.11.23 ВО'!AG99</f>
        <v>0</v>
      </c>
      <c r="AH100" s="47">
        <f>'[2]20.11.23 ВО'!AH99</f>
        <v>0</v>
      </c>
      <c r="AI100" s="21">
        <f>'[2]20.11.23 ВО'!AI99</f>
        <v>0</v>
      </c>
      <c r="AJ100" s="47">
        <f>'[2]20.11.23 ВО'!AJ99</f>
        <v>160</v>
      </c>
      <c r="AK100" s="21">
        <f>'[2]20.11.23 ВО'!AK99</f>
        <v>89547.4</v>
      </c>
      <c r="AL100" s="47">
        <f>'[2]20.11.23 ВО'!AL99</f>
        <v>1272</v>
      </c>
      <c r="AM100" s="21">
        <f>'[2]20.11.23 ВО'!AM99</f>
        <v>1229324.49</v>
      </c>
      <c r="AN100" s="47">
        <f>'[2]20.11.23 ВО'!AN99</f>
        <v>0</v>
      </c>
      <c r="AO100" s="21">
        <f>'[2]20.11.23 ВО'!AO99</f>
        <v>0</v>
      </c>
      <c r="AP100" s="47">
        <f>'[2]20.11.23 ВО'!AP99</f>
        <v>0</v>
      </c>
      <c r="AQ100" s="21">
        <f>'[2]20.11.23 ВО'!AQ99</f>
        <v>0</v>
      </c>
      <c r="AR100" s="47">
        <f>'[2]20.11.23 ВО'!AR99</f>
        <v>0</v>
      </c>
      <c r="AS100" s="21">
        <f>'[2]20.11.23 ВО'!AS99</f>
        <v>0</v>
      </c>
      <c r="AT100" s="47">
        <f>'[2]20.11.23 ВО'!AT99</f>
        <v>0</v>
      </c>
      <c r="AU100" s="21">
        <f>'[2]20.11.23 ВО'!AU99</f>
        <v>0</v>
      </c>
      <c r="AV100" s="47">
        <f>'[2]20.11.23 ВО'!AV99</f>
        <v>4351</v>
      </c>
      <c r="AW100" s="21">
        <f>'[2]20.11.23 ВО'!AW99</f>
        <v>5514192.5999999996</v>
      </c>
      <c r="AX100" s="45">
        <f t="shared" si="27"/>
        <v>1423</v>
      </c>
      <c r="AY100" s="27">
        <f t="shared" si="28"/>
        <v>13784450.029999999</v>
      </c>
      <c r="AZ100" s="45">
        <f t="shared" si="29"/>
        <v>0</v>
      </c>
      <c r="BA100" s="27">
        <f t="shared" si="30"/>
        <v>0</v>
      </c>
      <c r="BB100" s="45">
        <f t="shared" si="31"/>
        <v>0</v>
      </c>
      <c r="BC100" s="27">
        <f t="shared" si="32"/>
        <v>0</v>
      </c>
      <c r="BD100" s="47">
        <f>'[2]20.11.23 ВО'!BD99</f>
        <v>491</v>
      </c>
      <c r="BE100" s="21">
        <f>'[2]20.11.23 ВО'!BE99</f>
        <v>4559949.16</v>
      </c>
      <c r="BF100" s="47">
        <f>'[2]20.11.23 ВО'!BF99</f>
        <v>0</v>
      </c>
      <c r="BG100" s="21">
        <f>'[2]20.11.23 ВО'!BG99</f>
        <v>0</v>
      </c>
      <c r="BH100" s="47">
        <f>'[2]20.11.23 ВО'!BH99</f>
        <v>0</v>
      </c>
      <c r="BI100" s="21">
        <f>'[2]20.11.23 ВО'!BI99</f>
        <v>0</v>
      </c>
      <c r="BJ100" s="47">
        <f>'[2]20.11.23 ВО'!BJ99</f>
        <v>932</v>
      </c>
      <c r="BK100" s="21">
        <f>'[2]20.11.23 ВО'!BK99</f>
        <v>9224500.8699999992</v>
      </c>
      <c r="BL100" s="47">
        <f>'[2]20.11.23 ВО'!BL99</f>
        <v>0</v>
      </c>
      <c r="BM100" s="21">
        <f>'[2]20.11.23 ВО'!BM99</f>
        <v>0</v>
      </c>
      <c r="BN100" s="47">
        <f>'[2]20.11.23 ВО'!BN99</f>
        <v>0</v>
      </c>
      <c r="BO100" s="21">
        <f>'[2]20.11.23 ВО'!BO99</f>
        <v>0</v>
      </c>
      <c r="BP100" s="45">
        <f t="shared" si="33"/>
        <v>5572</v>
      </c>
      <c r="BQ100" s="27">
        <f t="shared" si="34"/>
        <v>124864170.84999999</v>
      </c>
      <c r="BR100" s="45">
        <f t="shared" si="35"/>
        <v>0</v>
      </c>
      <c r="BS100" s="21">
        <f t="shared" si="36"/>
        <v>0</v>
      </c>
      <c r="BT100" s="45">
        <f t="shared" si="37"/>
        <v>0</v>
      </c>
      <c r="BU100" s="21">
        <f t="shared" si="38"/>
        <v>0</v>
      </c>
      <c r="BV100" s="47">
        <f>'[2]20.11.23 ВО'!BV99</f>
        <v>5572</v>
      </c>
      <c r="BW100" s="21">
        <f>'[2]20.11.23 ВО'!BW99</f>
        <v>124864170.84999999</v>
      </c>
      <c r="BX100" s="47">
        <f>'[2]20.11.23 ВО'!BX99</f>
        <v>0</v>
      </c>
      <c r="BY100" s="21">
        <f>'[2]20.11.23 ВО'!BY99</f>
        <v>0</v>
      </c>
      <c r="BZ100" s="47">
        <f>'[2]20.11.23 ВО'!BZ99</f>
        <v>0</v>
      </c>
      <c r="CA100" s="21">
        <f>'[2]20.11.23 ВО'!CA99</f>
        <v>0</v>
      </c>
      <c r="CB100" s="47">
        <f>'[2]20.11.23 ВО'!CB99</f>
        <v>0</v>
      </c>
      <c r="CC100" s="21">
        <f>'[2]20.11.23 ВО'!CC99</f>
        <v>0</v>
      </c>
      <c r="CD100" s="47">
        <f>'[2]20.11.23 ВО'!CD99</f>
        <v>0</v>
      </c>
      <c r="CE100" s="21">
        <f>'[2]20.11.23 ВО'!CE99</f>
        <v>0</v>
      </c>
    </row>
    <row r="101" spans="1:83" s="19" customFormat="1" ht="30" customHeight="1" x14ac:dyDescent="0.25">
      <c r="A101" s="15">
        <f>A100+1</f>
        <v>80</v>
      </c>
      <c r="B101" s="17" t="s">
        <v>220</v>
      </c>
      <c r="C101" s="15" t="s">
        <v>221</v>
      </c>
      <c r="D101" s="26"/>
      <c r="E101" s="26" t="s">
        <v>57</v>
      </c>
      <c r="F101" s="27">
        <f>H101+K101+AY101+BQ101</f>
        <v>16330903.66</v>
      </c>
      <c r="G101" s="47">
        <f>'[2]20.11.23 ВО'!G100</f>
        <v>0</v>
      </c>
      <c r="H101" s="21">
        <f>'[2]20.11.23 ВО'!H100</f>
        <v>0</v>
      </c>
      <c r="I101" s="47">
        <f>'[2]20.11.23 ВО'!I100</f>
        <v>0</v>
      </c>
      <c r="J101" s="21">
        <f>'[2]20.11.23 ВО'!J100</f>
        <v>0</v>
      </c>
      <c r="K101" s="27">
        <f>M101+Y101+AA101+AE101+AW101</f>
        <v>16330903.66</v>
      </c>
      <c r="L101" s="47">
        <f>'[2]20.11.23 ВО'!L100</f>
        <v>10577</v>
      </c>
      <c r="M101" s="21">
        <f>'[2]20.11.23 ВО'!M100</f>
        <v>5044635.4000000004</v>
      </c>
      <c r="N101" s="47">
        <f>'[2]20.11.23 ВО'!N100</f>
        <v>0</v>
      </c>
      <c r="O101" s="21">
        <f>'[2]20.11.23 ВО'!O100</f>
        <v>0</v>
      </c>
      <c r="P101" s="47">
        <f>'[2]20.11.23 ВО'!P100</f>
        <v>0</v>
      </c>
      <c r="Q101" s="21">
        <f>'[2]20.11.23 ВО'!Q100</f>
        <v>0</v>
      </c>
      <c r="R101" s="47">
        <f>'[2]20.11.23 ВО'!R100</f>
        <v>0</v>
      </c>
      <c r="S101" s="21">
        <f>'[2]20.11.23 ВО'!S100</f>
        <v>0</v>
      </c>
      <c r="T101" s="47">
        <f>'[2]20.11.23 ВО'!T100</f>
        <v>10577</v>
      </c>
      <c r="U101" s="21">
        <f>'[2]20.11.23 ВО'!U100</f>
        <v>5044635.4000000004</v>
      </c>
      <c r="V101" s="47">
        <f>'[2]20.11.23 ВО'!V100</f>
        <v>0</v>
      </c>
      <c r="W101" s="21">
        <f>'[2]20.11.23 ВО'!W100</f>
        <v>0</v>
      </c>
      <c r="X101" s="47">
        <f>'[2]20.11.23 ВО'!X100</f>
        <v>3114</v>
      </c>
      <c r="Y101" s="21">
        <f>'[2]20.11.23 ВО'!Y100</f>
        <v>1746477.19</v>
      </c>
      <c r="Z101" s="47">
        <f>'[2]20.11.23 ВО'!Z100</f>
        <v>8471</v>
      </c>
      <c r="AA101" s="21">
        <f>'[2]20.11.23 ВО'!AA100</f>
        <v>9539791.0700000003</v>
      </c>
      <c r="AB101" s="47">
        <f>'[2]20.11.23 ВО'!AB100</f>
        <v>0</v>
      </c>
      <c r="AC101" s="21">
        <f>'[2]20.11.23 ВО'!AC100</f>
        <v>0</v>
      </c>
      <c r="AD101" s="47">
        <f>'[2]20.11.23 ВО'!AD100</f>
        <v>0</v>
      </c>
      <c r="AE101" s="21">
        <f>'[2]20.11.23 ВО'!AE100</f>
        <v>0</v>
      </c>
      <c r="AF101" s="47">
        <f>'[2]20.11.23 ВО'!AF100</f>
        <v>0</v>
      </c>
      <c r="AG101" s="21">
        <f>'[2]20.11.23 ВО'!AG100</f>
        <v>0</v>
      </c>
      <c r="AH101" s="47">
        <f>'[2]20.11.23 ВО'!AH100</f>
        <v>0</v>
      </c>
      <c r="AI101" s="21">
        <f>'[2]20.11.23 ВО'!AI100</f>
        <v>0</v>
      </c>
      <c r="AJ101" s="47">
        <f>'[2]20.11.23 ВО'!AJ100</f>
        <v>0</v>
      </c>
      <c r="AK101" s="21">
        <f>'[2]20.11.23 ВО'!AK100</f>
        <v>0</v>
      </c>
      <c r="AL101" s="47">
        <f>'[2]20.11.23 ВО'!AL100</f>
        <v>0</v>
      </c>
      <c r="AM101" s="21">
        <f>'[2]20.11.23 ВО'!AM100</f>
        <v>0</v>
      </c>
      <c r="AN101" s="47">
        <f>'[2]20.11.23 ВО'!AN100</f>
        <v>0</v>
      </c>
      <c r="AO101" s="21">
        <f>'[2]20.11.23 ВО'!AO100</f>
        <v>0</v>
      </c>
      <c r="AP101" s="47">
        <f>'[2]20.11.23 ВО'!AP100</f>
        <v>0</v>
      </c>
      <c r="AQ101" s="21">
        <f>'[2]20.11.23 ВО'!AQ100</f>
        <v>0</v>
      </c>
      <c r="AR101" s="47">
        <f>'[2]20.11.23 ВО'!AR100</f>
        <v>0</v>
      </c>
      <c r="AS101" s="21">
        <f>'[2]20.11.23 ВО'!AS100</f>
        <v>0</v>
      </c>
      <c r="AT101" s="47">
        <f>'[2]20.11.23 ВО'!AT100</f>
        <v>0</v>
      </c>
      <c r="AU101" s="21">
        <f>'[2]20.11.23 ВО'!AU100</f>
        <v>0</v>
      </c>
      <c r="AV101" s="47">
        <f>'[2]20.11.23 ВО'!AV100</f>
        <v>0</v>
      </c>
      <c r="AW101" s="21">
        <f>'[2]20.11.23 ВО'!AW100</f>
        <v>0</v>
      </c>
      <c r="AX101" s="45">
        <f t="shared" si="27"/>
        <v>0</v>
      </c>
      <c r="AY101" s="27">
        <f t="shared" si="28"/>
        <v>0</v>
      </c>
      <c r="AZ101" s="45">
        <f t="shared" si="29"/>
        <v>0</v>
      </c>
      <c r="BA101" s="27">
        <f t="shared" si="30"/>
        <v>0</v>
      </c>
      <c r="BB101" s="45">
        <f t="shared" si="31"/>
        <v>0</v>
      </c>
      <c r="BC101" s="27">
        <f t="shared" si="32"/>
        <v>0</v>
      </c>
      <c r="BD101" s="47">
        <f>'[2]20.11.23 ВО'!BD100</f>
        <v>0</v>
      </c>
      <c r="BE101" s="21">
        <f>'[2]20.11.23 ВО'!BE100</f>
        <v>0</v>
      </c>
      <c r="BF101" s="47">
        <f>'[2]20.11.23 ВО'!BF100</f>
        <v>0</v>
      </c>
      <c r="BG101" s="21">
        <f>'[2]20.11.23 ВО'!BG100</f>
        <v>0</v>
      </c>
      <c r="BH101" s="47">
        <f>'[2]20.11.23 ВО'!BH100</f>
        <v>0</v>
      </c>
      <c r="BI101" s="21">
        <f>'[2]20.11.23 ВО'!BI100</f>
        <v>0</v>
      </c>
      <c r="BJ101" s="47">
        <f>'[2]20.11.23 ВО'!BJ100</f>
        <v>0</v>
      </c>
      <c r="BK101" s="21">
        <f>'[2]20.11.23 ВО'!BK100</f>
        <v>0</v>
      </c>
      <c r="BL101" s="47">
        <f>'[2]20.11.23 ВО'!BL100</f>
        <v>0</v>
      </c>
      <c r="BM101" s="21">
        <f>'[2]20.11.23 ВО'!BM100</f>
        <v>0</v>
      </c>
      <c r="BN101" s="47">
        <f>'[2]20.11.23 ВО'!BN100</f>
        <v>0</v>
      </c>
      <c r="BO101" s="21">
        <f>'[2]20.11.23 ВО'!BO100</f>
        <v>0</v>
      </c>
      <c r="BP101" s="45">
        <f t="shared" si="33"/>
        <v>0</v>
      </c>
      <c r="BQ101" s="27">
        <f t="shared" si="34"/>
        <v>0</v>
      </c>
      <c r="BR101" s="45">
        <f t="shared" si="35"/>
        <v>0</v>
      </c>
      <c r="BS101" s="21">
        <f t="shared" si="36"/>
        <v>0</v>
      </c>
      <c r="BT101" s="45">
        <f t="shared" si="37"/>
        <v>0</v>
      </c>
      <c r="BU101" s="21">
        <f t="shared" si="38"/>
        <v>0</v>
      </c>
      <c r="BV101" s="47">
        <f>'[2]20.11.23 ВО'!BV100</f>
        <v>0</v>
      </c>
      <c r="BW101" s="21">
        <f>'[2]20.11.23 ВО'!BW100</f>
        <v>0</v>
      </c>
      <c r="BX101" s="47">
        <f>'[2]20.11.23 ВО'!BX100</f>
        <v>0</v>
      </c>
      <c r="BY101" s="21">
        <f>'[2]20.11.23 ВО'!BY100</f>
        <v>0</v>
      </c>
      <c r="BZ101" s="47">
        <f>'[2]20.11.23 ВО'!BZ100</f>
        <v>0</v>
      </c>
      <c r="CA101" s="21">
        <f>'[2]20.11.23 ВО'!CA100</f>
        <v>0</v>
      </c>
      <c r="CB101" s="47">
        <f>'[2]20.11.23 ВО'!CB100</f>
        <v>0</v>
      </c>
      <c r="CC101" s="21">
        <f>'[2]20.11.23 ВО'!CC100</f>
        <v>0</v>
      </c>
      <c r="CD101" s="47">
        <f>'[2]20.11.23 ВО'!CD100</f>
        <v>0</v>
      </c>
      <c r="CE101" s="21">
        <f>'[2]20.11.23 ВО'!CE100</f>
        <v>0</v>
      </c>
    </row>
    <row r="102" spans="1:83" s="19" customFormat="1" ht="30" customHeight="1" x14ac:dyDescent="0.25">
      <c r="A102" s="18"/>
      <c r="B102" s="16" t="s">
        <v>222</v>
      </c>
      <c r="C102" s="18"/>
      <c r="D102" s="26"/>
      <c r="E102" s="29"/>
      <c r="F102" s="27"/>
      <c r="G102" s="47">
        <f>'[2]20.11.23 ВО'!G101</f>
        <v>0</v>
      </c>
      <c r="H102" s="21">
        <f>'[2]20.11.23 ВО'!H101</f>
        <v>0</v>
      </c>
      <c r="I102" s="47">
        <f>'[2]20.11.23 ВО'!I101</f>
        <v>0</v>
      </c>
      <c r="J102" s="21">
        <f>'[2]20.11.23 ВО'!J101</f>
        <v>0</v>
      </c>
      <c r="K102" s="27"/>
      <c r="L102" s="47">
        <f>'[2]20.11.23 ВО'!L101</f>
        <v>0</v>
      </c>
      <c r="M102" s="21">
        <f>'[2]20.11.23 ВО'!M101</f>
        <v>0</v>
      </c>
      <c r="N102" s="47">
        <f>'[2]20.11.23 ВО'!N101</f>
        <v>0</v>
      </c>
      <c r="O102" s="21">
        <f>'[2]20.11.23 ВО'!O101</f>
        <v>0</v>
      </c>
      <c r="P102" s="47">
        <f>'[2]20.11.23 ВО'!P101</f>
        <v>0</v>
      </c>
      <c r="Q102" s="21">
        <f>'[2]20.11.23 ВО'!Q101</f>
        <v>0</v>
      </c>
      <c r="R102" s="47">
        <f>'[2]20.11.23 ВО'!R101</f>
        <v>0</v>
      </c>
      <c r="S102" s="21">
        <f>'[2]20.11.23 ВО'!S101</f>
        <v>0</v>
      </c>
      <c r="T102" s="47">
        <f>'[2]20.11.23 ВО'!T101</f>
        <v>0</v>
      </c>
      <c r="U102" s="21">
        <f>'[2]20.11.23 ВО'!U101</f>
        <v>0</v>
      </c>
      <c r="V102" s="47">
        <f>'[2]20.11.23 ВО'!V101</f>
        <v>0</v>
      </c>
      <c r="W102" s="21">
        <f>'[2]20.11.23 ВО'!W101</f>
        <v>0</v>
      </c>
      <c r="X102" s="47">
        <f>'[2]20.11.23 ВО'!X101</f>
        <v>0</v>
      </c>
      <c r="Y102" s="21">
        <f>'[2]20.11.23 ВО'!Y101</f>
        <v>0</v>
      </c>
      <c r="Z102" s="47">
        <f>'[2]20.11.23 ВО'!Z101</f>
        <v>0</v>
      </c>
      <c r="AA102" s="21">
        <f>'[2]20.11.23 ВО'!AA101</f>
        <v>0</v>
      </c>
      <c r="AB102" s="47">
        <f>'[2]20.11.23 ВО'!AB101</f>
        <v>0</v>
      </c>
      <c r="AC102" s="21">
        <f>'[2]20.11.23 ВО'!AC101</f>
        <v>0</v>
      </c>
      <c r="AD102" s="47">
        <f>'[2]20.11.23 ВО'!AD101</f>
        <v>0</v>
      </c>
      <c r="AE102" s="21">
        <f>'[2]20.11.23 ВО'!AE101</f>
        <v>0</v>
      </c>
      <c r="AF102" s="47">
        <f>'[2]20.11.23 ВО'!AF101</f>
        <v>0</v>
      </c>
      <c r="AG102" s="21">
        <f>'[2]20.11.23 ВО'!AG101</f>
        <v>0</v>
      </c>
      <c r="AH102" s="47">
        <f>'[2]20.11.23 ВО'!AH101</f>
        <v>0</v>
      </c>
      <c r="AI102" s="21">
        <f>'[2]20.11.23 ВО'!AI101</f>
        <v>0</v>
      </c>
      <c r="AJ102" s="47">
        <f>'[2]20.11.23 ВО'!AJ101</f>
        <v>0</v>
      </c>
      <c r="AK102" s="21">
        <f>'[2]20.11.23 ВО'!AK101</f>
        <v>0</v>
      </c>
      <c r="AL102" s="47">
        <f>'[2]20.11.23 ВО'!AL101</f>
        <v>0</v>
      </c>
      <c r="AM102" s="21">
        <f>'[2]20.11.23 ВО'!AM101</f>
        <v>0</v>
      </c>
      <c r="AN102" s="47">
        <f>'[2]20.11.23 ВО'!AN101</f>
        <v>0</v>
      </c>
      <c r="AO102" s="21">
        <f>'[2]20.11.23 ВО'!AO101</f>
        <v>0</v>
      </c>
      <c r="AP102" s="47">
        <f>'[2]20.11.23 ВО'!AP101</f>
        <v>0</v>
      </c>
      <c r="AQ102" s="21">
        <f>'[2]20.11.23 ВО'!AQ101</f>
        <v>0</v>
      </c>
      <c r="AR102" s="47">
        <f>'[2]20.11.23 ВО'!AR101</f>
        <v>0</v>
      </c>
      <c r="AS102" s="21">
        <f>'[2]20.11.23 ВО'!AS101</f>
        <v>0</v>
      </c>
      <c r="AT102" s="47">
        <f>'[2]20.11.23 ВО'!AT101</f>
        <v>0</v>
      </c>
      <c r="AU102" s="21">
        <f>'[2]20.11.23 ВО'!AU101</f>
        <v>0</v>
      </c>
      <c r="AV102" s="47">
        <f>'[2]20.11.23 ВО'!AV101</f>
        <v>0</v>
      </c>
      <c r="AW102" s="21">
        <f>'[2]20.11.23 ВО'!AW101</f>
        <v>0</v>
      </c>
      <c r="AX102" s="45">
        <f t="shared" si="27"/>
        <v>0</v>
      </c>
      <c r="AY102" s="27">
        <f t="shared" si="28"/>
        <v>0</v>
      </c>
      <c r="AZ102" s="45">
        <f t="shared" si="29"/>
        <v>0</v>
      </c>
      <c r="BA102" s="27">
        <f t="shared" si="30"/>
        <v>0</v>
      </c>
      <c r="BB102" s="45">
        <f t="shared" si="31"/>
        <v>0</v>
      </c>
      <c r="BC102" s="27">
        <f t="shared" si="32"/>
        <v>0</v>
      </c>
      <c r="BD102" s="47">
        <f>'[2]20.11.23 ВО'!BD101</f>
        <v>0</v>
      </c>
      <c r="BE102" s="21">
        <f>'[2]20.11.23 ВО'!BE101</f>
        <v>0</v>
      </c>
      <c r="BF102" s="47">
        <f>'[2]20.11.23 ВО'!BF101</f>
        <v>0</v>
      </c>
      <c r="BG102" s="21">
        <f>'[2]20.11.23 ВО'!BG101</f>
        <v>0</v>
      </c>
      <c r="BH102" s="47">
        <f>'[2]20.11.23 ВО'!BH101</f>
        <v>0</v>
      </c>
      <c r="BI102" s="21">
        <f>'[2]20.11.23 ВО'!BI101</f>
        <v>0</v>
      </c>
      <c r="BJ102" s="47">
        <f>'[2]20.11.23 ВО'!BJ101</f>
        <v>0</v>
      </c>
      <c r="BK102" s="21">
        <f>'[2]20.11.23 ВО'!BK101</f>
        <v>0</v>
      </c>
      <c r="BL102" s="47">
        <f>'[2]20.11.23 ВО'!BL101</f>
        <v>0</v>
      </c>
      <c r="BM102" s="21">
        <f>'[2]20.11.23 ВО'!BM101</f>
        <v>0</v>
      </c>
      <c r="BN102" s="47">
        <f>'[2]20.11.23 ВО'!BN101</f>
        <v>0</v>
      </c>
      <c r="BO102" s="21">
        <f>'[2]20.11.23 ВО'!BO101</f>
        <v>0</v>
      </c>
      <c r="BP102" s="45">
        <f t="shared" si="33"/>
        <v>0</v>
      </c>
      <c r="BQ102" s="27">
        <f t="shared" si="34"/>
        <v>0</v>
      </c>
      <c r="BR102" s="45">
        <f t="shared" si="35"/>
        <v>0</v>
      </c>
      <c r="BS102" s="21">
        <f t="shared" si="36"/>
        <v>0</v>
      </c>
      <c r="BT102" s="45">
        <f t="shared" si="37"/>
        <v>0</v>
      </c>
      <c r="BU102" s="21">
        <f t="shared" si="38"/>
        <v>0</v>
      </c>
      <c r="BV102" s="47">
        <f>'[2]20.11.23 ВО'!BV101</f>
        <v>0</v>
      </c>
      <c r="BW102" s="21">
        <f>'[2]20.11.23 ВО'!BW101</f>
        <v>0</v>
      </c>
      <c r="BX102" s="47">
        <f>'[2]20.11.23 ВО'!BX101</f>
        <v>0</v>
      </c>
      <c r="BY102" s="21">
        <f>'[2]20.11.23 ВО'!BY101</f>
        <v>0</v>
      </c>
      <c r="BZ102" s="47">
        <f>'[2]20.11.23 ВО'!BZ101</f>
        <v>0</v>
      </c>
      <c r="CA102" s="21">
        <f>'[2]20.11.23 ВО'!CA101</f>
        <v>0</v>
      </c>
      <c r="CB102" s="47">
        <f>'[2]20.11.23 ВО'!CB101</f>
        <v>0</v>
      </c>
      <c r="CC102" s="21">
        <f>'[2]20.11.23 ВО'!CC101</f>
        <v>0</v>
      </c>
      <c r="CD102" s="47">
        <f>'[2]20.11.23 ВО'!CD101</f>
        <v>0</v>
      </c>
      <c r="CE102" s="21">
        <f>'[2]20.11.23 ВО'!CE101</f>
        <v>0</v>
      </c>
    </row>
    <row r="103" spans="1:83" s="19" customFormat="1" ht="30" customHeight="1" x14ac:dyDescent="0.25">
      <c r="A103" s="15">
        <f>1+A101</f>
        <v>81</v>
      </c>
      <c r="B103" s="48" t="s">
        <v>223</v>
      </c>
      <c r="C103" s="15" t="s">
        <v>224</v>
      </c>
      <c r="D103" s="26"/>
      <c r="E103" s="26" t="s">
        <v>57</v>
      </c>
      <c r="F103" s="27">
        <f>H103+K103+AY103+BQ103</f>
        <v>258963058.62</v>
      </c>
      <c r="G103" s="47">
        <f>'[2]20.11.23 ВО'!G102</f>
        <v>8792</v>
      </c>
      <c r="H103" s="21">
        <f>'[2]20.11.23 ВО'!H102</f>
        <v>29622465.800000001</v>
      </c>
      <c r="I103" s="47">
        <f>'[2]20.11.23 ВО'!I102</f>
        <v>23</v>
      </c>
      <c r="J103" s="21">
        <f>'[2]20.11.23 ВО'!J102</f>
        <v>1246784</v>
      </c>
      <c r="K103" s="27">
        <f>M103+Y103+AA103+AE103+AW103</f>
        <v>160984139.34</v>
      </c>
      <c r="L103" s="47">
        <f>'[2]20.11.23 ВО'!L102</f>
        <v>60183</v>
      </c>
      <c r="M103" s="21">
        <f>'[2]20.11.23 ВО'!M102</f>
        <v>88808127.700000003</v>
      </c>
      <c r="N103" s="47">
        <f>'[2]20.11.23 ВО'!N102</f>
        <v>6905</v>
      </c>
      <c r="O103" s="21">
        <f>'[2]20.11.23 ВО'!O102</f>
        <v>13332931.66</v>
      </c>
      <c r="P103" s="47">
        <f>'[2]20.11.23 ВО'!P102</f>
        <v>10366</v>
      </c>
      <c r="Q103" s="21">
        <f>'[2]20.11.23 ВО'!Q102</f>
        <v>26197313.07</v>
      </c>
      <c r="R103" s="47">
        <f>'[2]20.11.23 ВО'!R102</f>
        <v>2717</v>
      </c>
      <c r="S103" s="21">
        <f>'[2]20.11.23 ВО'!S102</f>
        <v>2423758.79</v>
      </c>
      <c r="T103" s="47">
        <f>'[2]20.11.23 ВО'!T102</f>
        <v>42912</v>
      </c>
      <c r="U103" s="21">
        <f>'[2]20.11.23 ВО'!U102</f>
        <v>49277882.969999999</v>
      </c>
      <c r="V103" s="47">
        <f>'[2]20.11.23 ВО'!V102</f>
        <v>0</v>
      </c>
      <c r="W103" s="21">
        <f>'[2]20.11.23 ВО'!W102</f>
        <v>0</v>
      </c>
      <c r="X103" s="47">
        <f>'[2]20.11.23 ВО'!X102</f>
        <v>11470</v>
      </c>
      <c r="Y103" s="21">
        <f>'[2]20.11.23 ВО'!Y102</f>
        <v>7944343.6399999997</v>
      </c>
      <c r="Z103" s="47">
        <f>'[2]20.11.23 ВО'!Z102</f>
        <v>28029</v>
      </c>
      <c r="AA103" s="49">
        <f>'[2]20.11.23 ВО'!AA102+2695753.38</f>
        <v>57085457.100000001</v>
      </c>
      <c r="AB103" s="47">
        <f>'[2]20.11.23 ВО'!AB102</f>
        <v>0</v>
      </c>
      <c r="AC103" s="21">
        <f>'[2]20.11.23 ВО'!AC102</f>
        <v>0</v>
      </c>
      <c r="AD103" s="47">
        <f>'[2]20.11.23 ВО'!AD102</f>
        <v>1238</v>
      </c>
      <c r="AE103" s="21">
        <f>'[2]20.11.23 ВО'!AE102</f>
        <v>811655.79</v>
      </c>
      <c r="AF103" s="47">
        <f>'[2]20.11.23 ВО'!AF102</f>
        <v>0</v>
      </c>
      <c r="AG103" s="21">
        <f>'[2]20.11.23 ВО'!AG102</f>
        <v>0</v>
      </c>
      <c r="AH103" s="47">
        <f>'[2]20.11.23 ВО'!AH102</f>
        <v>0</v>
      </c>
      <c r="AI103" s="21">
        <f>'[2]20.11.23 ВО'!AI102</f>
        <v>0</v>
      </c>
      <c r="AJ103" s="47">
        <f>'[2]20.11.23 ВО'!AJ102</f>
        <v>950</v>
      </c>
      <c r="AK103" s="21">
        <f>'[2]20.11.23 ВО'!AK102</f>
        <v>514274.3</v>
      </c>
      <c r="AL103" s="47">
        <f>'[2]20.11.23 ВО'!AL102</f>
        <v>267</v>
      </c>
      <c r="AM103" s="21">
        <f>'[2]20.11.23 ВО'!AM102</f>
        <v>258923.25</v>
      </c>
      <c r="AN103" s="47">
        <f>'[2]20.11.23 ВО'!AN102</f>
        <v>0</v>
      </c>
      <c r="AO103" s="21">
        <f>'[2]20.11.23 ВО'!AO102</f>
        <v>0</v>
      </c>
      <c r="AP103" s="47">
        <f>'[2]20.11.23 ВО'!AP102</f>
        <v>21</v>
      </c>
      <c r="AQ103" s="21">
        <f>'[2]20.11.23 ВО'!AQ102</f>
        <v>38458.239999999998</v>
      </c>
      <c r="AR103" s="47">
        <f>'[2]20.11.23 ВО'!AR102</f>
        <v>0</v>
      </c>
      <c r="AS103" s="21">
        <f>'[2]20.11.23 ВО'!AS102</f>
        <v>0</v>
      </c>
      <c r="AT103" s="47">
        <f>'[2]20.11.23 ВО'!AT102</f>
        <v>0</v>
      </c>
      <c r="AU103" s="21">
        <f>'[2]20.11.23 ВО'!AU102</f>
        <v>0</v>
      </c>
      <c r="AV103" s="47">
        <f>'[2]20.11.23 ВО'!AV102</f>
        <v>4774</v>
      </c>
      <c r="AW103" s="21">
        <f>'[2]20.11.23 ВО'!AW102</f>
        <v>6334555.1100000003</v>
      </c>
      <c r="AX103" s="45">
        <f t="shared" si="27"/>
        <v>1558</v>
      </c>
      <c r="AY103" s="27">
        <f t="shared" si="28"/>
        <v>15034622.039999999</v>
      </c>
      <c r="AZ103" s="45">
        <f t="shared" si="29"/>
        <v>0</v>
      </c>
      <c r="BA103" s="27">
        <f t="shared" si="30"/>
        <v>0</v>
      </c>
      <c r="BB103" s="45">
        <f t="shared" si="31"/>
        <v>0</v>
      </c>
      <c r="BC103" s="27">
        <f t="shared" si="32"/>
        <v>0</v>
      </c>
      <c r="BD103" s="47">
        <f>'[2]20.11.23 ВО'!BD102</f>
        <v>805</v>
      </c>
      <c r="BE103" s="21">
        <f>'[2]20.11.23 ВО'!BE102</f>
        <v>7455266.5599999996</v>
      </c>
      <c r="BF103" s="47">
        <f>'[2]20.11.23 ВО'!BF102</f>
        <v>0</v>
      </c>
      <c r="BG103" s="21">
        <f>'[2]20.11.23 ВО'!BG102</f>
        <v>0</v>
      </c>
      <c r="BH103" s="47">
        <f>'[2]20.11.23 ВО'!BH102</f>
        <v>0</v>
      </c>
      <c r="BI103" s="21">
        <f>'[2]20.11.23 ВО'!BI102</f>
        <v>0</v>
      </c>
      <c r="BJ103" s="47">
        <f>'[2]20.11.23 ВО'!BJ102</f>
        <v>753</v>
      </c>
      <c r="BK103" s="21">
        <f>'[2]20.11.23 ВО'!BK102</f>
        <v>7579355.4800000004</v>
      </c>
      <c r="BL103" s="47">
        <f>'[2]20.11.23 ВО'!BL102</f>
        <v>0</v>
      </c>
      <c r="BM103" s="21">
        <f>'[2]20.11.23 ВО'!BM102</f>
        <v>0</v>
      </c>
      <c r="BN103" s="47">
        <f>'[2]20.11.23 ВО'!BN102</f>
        <v>0</v>
      </c>
      <c r="BO103" s="21">
        <f>'[2]20.11.23 ВО'!BO102</f>
        <v>0</v>
      </c>
      <c r="BP103" s="45">
        <f t="shared" si="33"/>
        <v>3098</v>
      </c>
      <c r="BQ103" s="27">
        <f t="shared" si="34"/>
        <v>53321831.439999998</v>
      </c>
      <c r="BR103" s="45">
        <f t="shared" si="35"/>
        <v>0</v>
      </c>
      <c r="BS103" s="21">
        <f t="shared" si="36"/>
        <v>0</v>
      </c>
      <c r="BT103" s="45">
        <f t="shared" si="37"/>
        <v>0</v>
      </c>
      <c r="BU103" s="21">
        <f t="shared" si="38"/>
        <v>0</v>
      </c>
      <c r="BV103" s="47">
        <f>'[2]20.11.23 ВО'!BV102</f>
        <v>3098</v>
      </c>
      <c r="BW103" s="21">
        <f>'[2]20.11.23 ВО'!BW102</f>
        <v>53321831.439999998</v>
      </c>
      <c r="BX103" s="47">
        <f>'[2]20.11.23 ВО'!BX102</f>
        <v>0</v>
      </c>
      <c r="BY103" s="21">
        <f>'[2]20.11.23 ВО'!BY102</f>
        <v>0</v>
      </c>
      <c r="BZ103" s="47">
        <f>'[2]20.11.23 ВО'!BZ102</f>
        <v>0</v>
      </c>
      <c r="CA103" s="21">
        <f>'[2]20.11.23 ВО'!CA102</f>
        <v>0</v>
      </c>
      <c r="CB103" s="47">
        <f>'[2]20.11.23 ВО'!CB102</f>
        <v>0</v>
      </c>
      <c r="CC103" s="21">
        <f>'[2]20.11.23 ВО'!CC102</f>
        <v>0</v>
      </c>
      <c r="CD103" s="47">
        <f>'[2]20.11.23 ВО'!CD102</f>
        <v>0</v>
      </c>
      <c r="CE103" s="21">
        <f>'[2]20.11.23 ВО'!CE102</f>
        <v>0</v>
      </c>
    </row>
    <row r="104" spans="1:83" s="19" customFormat="1" ht="30" customHeight="1" x14ac:dyDescent="0.25">
      <c r="A104" s="18"/>
      <c r="B104" s="16" t="s">
        <v>225</v>
      </c>
      <c r="C104" s="18"/>
      <c r="D104" s="26"/>
      <c r="E104" s="26"/>
      <c r="F104" s="27"/>
      <c r="G104" s="47">
        <f>'[2]20.11.23 ВО'!G103</f>
        <v>0</v>
      </c>
      <c r="H104" s="21">
        <f>'[2]20.11.23 ВО'!H103</f>
        <v>0</v>
      </c>
      <c r="I104" s="47">
        <f>'[2]20.11.23 ВО'!I103</f>
        <v>0</v>
      </c>
      <c r="J104" s="21">
        <f>'[2]20.11.23 ВО'!J103</f>
        <v>0</v>
      </c>
      <c r="K104" s="27"/>
      <c r="L104" s="47">
        <f>'[2]20.11.23 ВО'!L103</f>
        <v>0</v>
      </c>
      <c r="M104" s="21">
        <f>'[2]20.11.23 ВО'!M103</f>
        <v>0</v>
      </c>
      <c r="N104" s="47">
        <f>'[2]20.11.23 ВО'!N103</f>
        <v>0</v>
      </c>
      <c r="O104" s="21">
        <f>'[2]20.11.23 ВО'!O103</f>
        <v>0</v>
      </c>
      <c r="P104" s="47">
        <f>'[2]20.11.23 ВО'!P103</f>
        <v>0</v>
      </c>
      <c r="Q104" s="21">
        <f>'[2]20.11.23 ВО'!Q103</f>
        <v>0</v>
      </c>
      <c r="R104" s="47">
        <f>'[2]20.11.23 ВО'!R103</f>
        <v>0</v>
      </c>
      <c r="S104" s="21">
        <f>'[2]20.11.23 ВО'!S103</f>
        <v>0</v>
      </c>
      <c r="T104" s="47">
        <f>'[2]20.11.23 ВО'!T103</f>
        <v>0</v>
      </c>
      <c r="U104" s="21">
        <f>'[2]20.11.23 ВО'!U103</f>
        <v>0</v>
      </c>
      <c r="V104" s="47">
        <f>'[2]20.11.23 ВО'!V103</f>
        <v>0</v>
      </c>
      <c r="W104" s="21">
        <f>'[2]20.11.23 ВО'!W103</f>
        <v>0</v>
      </c>
      <c r="X104" s="47">
        <f>'[2]20.11.23 ВО'!X103</f>
        <v>0</v>
      </c>
      <c r="Y104" s="21">
        <f>'[2]20.11.23 ВО'!Y103</f>
        <v>0</v>
      </c>
      <c r="Z104" s="47">
        <f>'[2]20.11.23 ВО'!Z103</f>
        <v>0</v>
      </c>
      <c r="AA104" s="21">
        <f>'[2]20.11.23 ВО'!AA103</f>
        <v>0</v>
      </c>
      <c r="AB104" s="47">
        <f>'[2]20.11.23 ВО'!AB103</f>
        <v>0</v>
      </c>
      <c r="AC104" s="21">
        <f>'[2]20.11.23 ВО'!AC103</f>
        <v>0</v>
      </c>
      <c r="AD104" s="47">
        <f>'[2]20.11.23 ВО'!AD103</f>
        <v>0</v>
      </c>
      <c r="AE104" s="21">
        <f>'[2]20.11.23 ВО'!AE103</f>
        <v>0</v>
      </c>
      <c r="AF104" s="47">
        <f>'[2]20.11.23 ВО'!AF103</f>
        <v>0</v>
      </c>
      <c r="AG104" s="21">
        <f>'[2]20.11.23 ВО'!AG103</f>
        <v>0</v>
      </c>
      <c r="AH104" s="47">
        <f>'[2]20.11.23 ВО'!AH103</f>
        <v>0</v>
      </c>
      <c r="AI104" s="21">
        <f>'[2]20.11.23 ВО'!AI103</f>
        <v>0</v>
      </c>
      <c r="AJ104" s="47">
        <f>'[2]20.11.23 ВО'!AJ103</f>
        <v>0</v>
      </c>
      <c r="AK104" s="21">
        <f>'[2]20.11.23 ВО'!AK103</f>
        <v>0</v>
      </c>
      <c r="AL104" s="47">
        <f>'[2]20.11.23 ВО'!AL103</f>
        <v>0</v>
      </c>
      <c r="AM104" s="21">
        <f>'[2]20.11.23 ВО'!AM103</f>
        <v>0</v>
      </c>
      <c r="AN104" s="47">
        <f>'[2]20.11.23 ВО'!AN103</f>
        <v>0</v>
      </c>
      <c r="AO104" s="21">
        <f>'[2]20.11.23 ВО'!AO103</f>
        <v>0</v>
      </c>
      <c r="AP104" s="47">
        <f>'[2]20.11.23 ВО'!AP103</f>
        <v>0</v>
      </c>
      <c r="AQ104" s="21">
        <f>'[2]20.11.23 ВО'!AQ103</f>
        <v>0</v>
      </c>
      <c r="AR104" s="47">
        <f>'[2]20.11.23 ВО'!AR103</f>
        <v>0</v>
      </c>
      <c r="AS104" s="21">
        <f>'[2]20.11.23 ВО'!AS103</f>
        <v>0</v>
      </c>
      <c r="AT104" s="47">
        <f>'[2]20.11.23 ВО'!AT103</f>
        <v>0</v>
      </c>
      <c r="AU104" s="21">
        <f>'[2]20.11.23 ВО'!AU103</f>
        <v>0</v>
      </c>
      <c r="AV104" s="47">
        <f>'[2]20.11.23 ВО'!AV103</f>
        <v>0</v>
      </c>
      <c r="AW104" s="21">
        <f>'[2]20.11.23 ВО'!AW103</f>
        <v>0</v>
      </c>
      <c r="AX104" s="45">
        <f t="shared" si="27"/>
        <v>0</v>
      </c>
      <c r="AY104" s="27">
        <f t="shared" si="28"/>
        <v>0</v>
      </c>
      <c r="AZ104" s="45">
        <f t="shared" si="29"/>
        <v>0</v>
      </c>
      <c r="BA104" s="27">
        <f t="shared" si="30"/>
        <v>0</v>
      </c>
      <c r="BB104" s="45">
        <f t="shared" si="31"/>
        <v>0</v>
      </c>
      <c r="BC104" s="27">
        <f t="shared" si="32"/>
        <v>0</v>
      </c>
      <c r="BD104" s="47">
        <f>'[2]20.11.23 ВО'!BD103</f>
        <v>0</v>
      </c>
      <c r="BE104" s="21">
        <f>'[2]20.11.23 ВО'!BE103</f>
        <v>0</v>
      </c>
      <c r="BF104" s="47">
        <f>'[2]20.11.23 ВО'!BF103</f>
        <v>0</v>
      </c>
      <c r="BG104" s="21">
        <f>'[2]20.11.23 ВО'!BG103</f>
        <v>0</v>
      </c>
      <c r="BH104" s="47">
        <f>'[2]20.11.23 ВО'!BH103</f>
        <v>0</v>
      </c>
      <c r="BI104" s="21">
        <f>'[2]20.11.23 ВО'!BI103</f>
        <v>0</v>
      </c>
      <c r="BJ104" s="47">
        <f>'[2]20.11.23 ВО'!BJ103</f>
        <v>0</v>
      </c>
      <c r="BK104" s="21">
        <f>'[2]20.11.23 ВО'!BK103</f>
        <v>0</v>
      </c>
      <c r="BL104" s="47">
        <f>'[2]20.11.23 ВО'!BL103</f>
        <v>0</v>
      </c>
      <c r="BM104" s="21">
        <f>'[2]20.11.23 ВО'!BM103</f>
        <v>0</v>
      </c>
      <c r="BN104" s="47">
        <f>'[2]20.11.23 ВО'!BN103</f>
        <v>0</v>
      </c>
      <c r="BO104" s="21">
        <f>'[2]20.11.23 ВО'!BO103</f>
        <v>0</v>
      </c>
      <c r="BP104" s="45">
        <f t="shared" si="33"/>
        <v>0</v>
      </c>
      <c r="BQ104" s="27">
        <f t="shared" si="34"/>
        <v>0</v>
      </c>
      <c r="BR104" s="45">
        <f t="shared" si="35"/>
        <v>0</v>
      </c>
      <c r="BS104" s="21">
        <f t="shared" si="36"/>
        <v>0</v>
      </c>
      <c r="BT104" s="45">
        <f t="shared" si="37"/>
        <v>0</v>
      </c>
      <c r="BU104" s="21">
        <f t="shared" si="38"/>
        <v>0</v>
      </c>
      <c r="BV104" s="47">
        <f>'[2]20.11.23 ВО'!BV103</f>
        <v>0</v>
      </c>
      <c r="BW104" s="21">
        <f>'[2]20.11.23 ВО'!BW103</f>
        <v>0</v>
      </c>
      <c r="BX104" s="47">
        <f>'[2]20.11.23 ВО'!BX103</f>
        <v>0</v>
      </c>
      <c r="BY104" s="21">
        <f>'[2]20.11.23 ВО'!BY103</f>
        <v>0</v>
      </c>
      <c r="BZ104" s="47">
        <f>'[2]20.11.23 ВО'!BZ103</f>
        <v>0</v>
      </c>
      <c r="CA104" s="21">
        <f>'[2]20.11.23 ВО'!CA103</f>
        <v>0</v>
      </c>
      <c r="CB104" s="47">
        <f>'[2]20.11.23 ВО'!CB103</f>
        <v>0</v>
      </c>
      <c r="CC104" s="21">
        <f>'[2]20.11.23 ВО'!CC103</f>
        <v>0</v>
      </c>
      <c r="CD104" s="47">
        <f>'[2]20.11.23 ВО'!CD103</f>
        <v>0</v>
      </c>
      <c r="CE104" s="21">
        <f>'[2]20.11.23 ВО'!CE103</f>
        <v>0</v>
      </c>
    </row>
    <row r="105" spans="1:83" s="19" customFormat="1" ht="30" customHeight="1" x14ac:dyDescent="0.25">
      <c r="A105" s="15">
        <f>1+A103</f>
        <v>82</v>
      </c>
      <c r="B105" s="48" t="s">
        <v>226</v>
      </c>
      <c r="C105" s="15" t="s">
        <v>227</v>
      </c>
      <c r="D105" s="26"/>
      <c r="E105" s="26" t="s">
        <v>57</v>
      </c>
      <c r="F105" s="27">
        <f t="shared" ref="F105:F117" si="42">H105+K105+AY105+BQ105</f>
        <v>269767230.38999999</v>
      </c>
      <c r="G105" s="47">
        <f>'[2]20.11.23 ВО'!G104</f>
        <v>0</v>
      </c>
      <c r="H105" s="21">
        <f>'[2]20.11.23 ВО'!H104</f>
        <v>0</v>
      </c>
      <c r="I105" s="47">
        <f>'[2]20.11.23 ВО'!I104</f>
        <v>0</v>
      </c>
      <c r="J105" s="21">
        <f>'[2]20.11.23 ВО'!J104</f>
        <v>0</v>
      </c>
      <c r="K105" s="27">
        <f t="shared" ref="K105:K117" si="43">M105+Y105+AA105+AE105+AW105</f>
        <v>48856120.880000003</v>
      </c>
      <c r="L105" s="47">
        <f>'[2]20.11.23 ВО'!L104</f>
        <v>34238</v>
      </c>
      <c r="M105" s="21">
        <f>'[2]20.11.23 ВО'!M104</f>
        <v>16812372.620000001</v>
      </c>
      <c r="N105" s="47">
        <f>'[2]20.11.23 ВО'!N104</f>
        <v>764</v>
      </c>
      <c r="O105" s="21">
        <f>'[2]20.11.23 ВО'!O104</f>
        <v>1407473.04</v>
      </c>
      <c r="P105" s="47">
        <f>'[2]20.11.23 ВО'!P104</f>
        <v>4024</v>
      </c>
      <c r="Q105" s="21">
        <f>'[2]20.11.23 ВО'!Q104</f>
        <v>10409747.34</v>
      </c>
      <c r="R105" s="47">
        <f>'[2]20.11.23 ВО'!R104</f>
        <v>660</v>
      </c>
      <c r="S105" s="21">
        <f>'[2]20.11.23 ВО'!S104</f>
        <v>643041.36</v>
      </c>
      <c r="T105" s="47">
        <f>'[2]20.11.23 ВО'!T104</f>
        <v>29450</v>
      </c>
      <c r="U105" s="21">
        <f>'[2]20.11.23 ВО'!U104</f>
        <v>4995152.24</v>
      </c>
      <c r="V105" s="47">
        <f>'[2]20.11.23 ВО'!V104</f>
        <v>0</v>
      </c>
      <c r="W105" s="21">
        <f>'[2]20.11.23 ВО'!W104</f>
        <v>0</v>
      </c>
      <c r="X105" s="47">
        <f>'[2]20.11.23 ВО'!X104</f>
        <v>3521</v>
      </c>
      <c r="Y105" s="21">
        <f>'[2]20.11.23 ВО'!Y104</f>
        <v>2629740.09</v>
      </c>
      <c r="Z105" s="47">
        <f>'[2]20.11.23 ВО'!Z104</f>
        <v>18922</v>
      </c>
      <c r="AA105" s="49">
        <f>'[2]20.11.23 ВО'!AA104+2225417.85</f>
        <v>16462179.310000001</v>
      </c>
      <c r="AB105" s="47">
        <f>'[2]20.11.23 ВО'!AB104</f>
        <v>0</v>
      </c>
      <c r="AC105" s="21">
        <f>'[2]20.11.23 ВО'!AC104</f>
        <v>0</v>
      </c>
      <c r="AD105" s="47">
        <f>'[2]20.11.23 ВО'!AD104</f>
        <v>3850</v>
      </c>
      <c r="AE105" s="21">
        <f>'[2]20.11.23 ВО'!AE104</f>
        <v>10976332.279999999</v>
      </c>
      <c r="AF105" s="47">
        <f>'[2]20.11.23 ВО'!AF104</f>
        <v>3215</v>
      </c>
      <c r="AG105" s="21">
        <f>'[2]20.11.23 ВО'!AG104</f>
        <v>10321126.5</v>
      </c>
      <c r="AH105" s="47">
        <f>'[2]20.11.23 ВО'!AH104</f>
        <v>0</v>
      </c>
      <c r="AI105" s="21">
        <f>'[2]20.11.23 ВО'!AI104</f>
        <v>0</v>
      </c>
      <c r="AJ105" s="47">
        <f>'[2]20.11.23 ВО'!AJ104</f>
        <v>0</v>
      </c>
      <c r="AK105" s="21">
        <f>'[2]20.11.23 ВО'!AK104</f>
        <v>0</v>
      </c>
      <c r="AL105" s="47">
        <f>'[2]20.11.23 ВО'!AL104</f>
        <v>635</v>
      </c>
      <c r="AM105" s="21">
        <f>'[2]20.11.23 ВО'!AM104</f>
        <v>655205.78</v>
      </c>
      <c r="AN105" s="47">
        <f>'[2]20.11.23 ВО'!AN104</f>
        <v>0</v>
      </c>
      <c r="AO105" s="21">
        <f>'[2]20.11.23 ВО'!AO104</f>
        <v>0</v>
      </c>
      <c r="AP105" s="47">
        <f>'[2]20.11.23 ВО'!AP104</f>
        <v>0</v>
      </c>
      <c r="AQ105" s="21">
        <f>'[2]20.11.23 ВО'!AQ104</f>
        <v>0</v>
      </c>
      <c r="AR105" s="47">
        <f>'[2]20.11.23 ВО'!AR104</f>
        <v>0</v>
      </c>
      <c r="AS105" s="21">
        <f>'[2]20.11.23 ВО'!AS104</f>
        <v>0</v>
      </c>
      <c r="AT105" s="47">
        <f>'[2]20.11.23 ВО'!AT104</f>
        <v>0</v>
      </c>
      <c r="AU105" s="21">
        <f>'[2]20.11.23 ВО'!AU104</f>
        <v>0</v>
      </c>
      <c r="AV105" s="47">
        <f>'[2]20.11.23 ВО'!AV104</f>
        <v>1553</v>
      </c>
      <c r="AW105" s="21">
        <f>'[2]20.11.23 ВО'!AW104</f>
        <v>1975496.58</v>
      </c>
      <c r="AX105" s="45">
        <f t="shared" si="27"/>
        <v>3472</v>
      </c>
      <c r="AY105" s="27">
        <f t="shared" si="28"/>
        <v>192623616.25999999</v>
      </c>
      <c r="AZ105" s="45">
        <f t="shared" si="29"/>
        <v>2679</v>
      </c>
      <c r="BA105" s="27">
        <f t="shared" si="30"/>
        <v>182008412.63999999</v>
      </c>
      <c r="BB105" s="45">
        <f t="shared" si="31"/>
        <v>0</v>
      </c>
      <c r="BC105" s="27">
        <f t="shared" si="32"/>
        <v>0</v>
      </c>
      <c r="BD105" s="47">
        <f>'[2]20.11.23 ВО'!BD104</f>
        <v>0</v>
      </c>
      <c r="BE105" s="21">
        <f>'[2]20.11.23 ВО'!BE104</f>
        <v>0</v>
      </c>
      <c r="BF105" s="47">
        <f>'[2]20.11.23 ВО'!BF104</f>
        <v>0</v>
      </c>
      <c r="BG105" s="21">
        <f>'[2]20.11.23 ВО'!BG104</f>
        <v>0</v>
      </c>
      <c r="BH105" s="47">
        <f>'[2]20.11.23 ВО'!BH104</f>
        <v>0</v>
      </c>
      <c r="BI105" s="21">
        <f>'[2]20.11.23 ВО'!BI104</f>
        <v>0</v>
      </c>
      <c r="BJ105" s="47">
        <f>'[2]20.11.23 ВО'!BJ104</f>
        <v>3472</v>
      </c>
      <c r="BK105" s="21">
        <f>'[2]20.11.23 ВО'!BK104</f>
        <v>192623616.25999999</v>
      </c>
      <c r="BL105" s="47">
        <f>'[2]20.11.23 ВО'!BL104</f>
        <v>2679</v>
      </c>
      <c r="BM105" s="21">
        <f>'[2]20.11.23 ВО'!BM104</f>
        <v>182008412.63999999</v>
      </c>
      <c r="BN105" s="47">
        <f>'[2]20.11.23 ВО'!BN104</f>
        <v>0</v>
      </c>
      <c r="BO105" s="21">
        <f>'[2]20.11.23 ВО'!BO104</f>
        <v>0</v>
      </c>
      <c r="BP105" s="45">
        <f t="shared" si="33"/>
        <v>1176</v>
      </c>
      <c r="BQ105" s="27">
        <f t="shared" si="34"/>
        <v>28287493.25</v>
      </c>
      <c r="BR105" s="45">
        <f t="shared" si="35"/>
        <v>142</v>
      </c>
      <c r="BS105" s="21">
        <f t="shared" si="36"/>
        <v>6336650.8899999997</v>
      </c>
      <c r="BT105" s="45">
        <f t="shared" si="37"/>
        <v>0</v>
      </c>
      <c r="BU105" s="21">
        <f t="shared" si="38"/>
        <v>0</v>
      </c>
      <c r="BV105" s="47">
        <f>'[2]20.11.23 ВО'!BV104</f>
        <v>1176</v>
      </c>
      <c r="BW105" s="21">
        <f>'[2]20.11.23 ВО'!BW104</f>
        <v>28287493.25</v>
      </c>
      <c r="BX105" s="47">
        <f>'[2]20.11.23 ВО'!BX104</f>
        <v>142</v>
      </c>
      <c r="BY105" s="21">
        <f>'[2]20.11.23 ВО'!BY104</f>
        <v>6336650.8899999997</v>
      </c>
      <c r="BZ105" s="47">
        <f>'[2]20.11.23 ВО'!BZ104</f>
        <v>0</v>
      </c>
      <c r="CA105" s="21">
        <f>'[2]20.11.23 ВО'!CA104</f>
        <v>0</v>
      </c>
      <c r="CB105" s="47">
        <f>'[2]20.11.23 ВО'!CB104</f>
        <v>0</v>
      </c>
      <c r="CC105" s="21">
        <f>'[2]20.11.23 ВО'!CC104</f>
        <v>0</v>
      </c>
      <c r="CD105" s="47">
        <f>'[2]20.11.23 ВО'!CD104</f>
        <v>0</v>
      </c>
      <c r="CE105" s="21">
        <f>'[2]20.11.23 ВО'!CE104</f>
        <v>0</v>
      </c>
    </row>
    <row r="106" spans="1:83" s="19" customFormat="1" ht="30" customHeight="1" x14ac:dyDescent="0.25">
      <c r="A106" s="15">
        <f>A105+1</f>
        <v>83</v>
      </c>
      <c r="B106" s="48" t="s">
        <v>228</v>
      </c>
      <c r="C106" s="15" t="s">
        <v>229</v>
      </c>
      <c r="D106" s="26"/>
      <c r="E106" s="26" t="s">
        <v>57</v>
      </c>
      <c r="F106" s="27">
        <f t="shared" si="42"/>
        <v>161919982.56999999</v>
      </c>
      <c r="G106" s="47">
        <f>'[2]20.11.23 ВО'!G105</f>
        <v>0</v>
      </c>
      <c r="H106" s="21">
        <f>'[2]20.11.23 ВО'!H105</f>
        <v>0</v>
      </c>
      <c r="I106" s="47">
        <f>'[2]20.11.23 ВО'!I105</f>
        <v>0</v>
      </c>
      <c r="J106" s="21">
        <f>'[2]20.11.23 ВО'!J105</f>
        <v>0</v>
      </c>
      <c r="K106" s="27">
        <f t="shared" si="43"/>
        <v>118710888.54000001</v>
      </c>
      <c r="L106" s="47">
        <f>'[2]20.11.23 ВО'!L105</f>
        <v>27833</v>
      </c>
      <c r="M106" s="21">
        <f>'[2]20.11.23 ВО'!M105</f>
        <v>28273689.699999999</v>
      </c>
      <c r="N106" s="47">
        <f>'[2]20.11.23 ВО'!N105</f>
        <v>1250</v>
      </c>
      <c r="O106" s="21">
        <f>'[2]20.11.23 ВО'!O105</f>
        <v>2309719.19</v>
      </c>
      <c r="P106" s="47">
        <f>'[2]20.11.23 ВО'!P105</f>
        <v>5424</v>
      </c>
      <c r="Q106" s="21">
        <f>'[2]20.11.23 ВО'!Q105</f>
        <v>12727937.359999999</v>
      </c>
      <c r="R106" s="47">
        <f>'[2]20.11.23 ВО'!R105</f>
        <v>1415</v>
      </c>
      <c r="S106" s="21">
        <f>'[2]20.11.23 ВО'!S105</f>
        <v>1302752.25</v>
      </c>
      <c r="T106" s="47">
        <f>'[2]20.11.23 ВО'!T105</f>
        <v>21159</v>
      </c>
      <c r="U106" s="21">
        <f>'[2]20.11.23 ВО'!U105</f>
        <v>13236033.15</v>
      </c>
      <c r="V106" s="47">
        <f>'[2]20.11.23 ВО'!V105</f>
        <v>0</v>
      </c>
      <c r="W106" s="21">
        <f>'[2]20.11.23 ВО'!W105</f>
        <v>0</v>
      </c>
      <c r="X106" s="47">
        <f>'[2]20.11.23 ВО'!X105</f>
        <v>4950</v>
      </c>
      <c r="Y106" s="21">
        <f>'[2]20.11.23 ВО'!Y105</f>
        <v>3434742.46</v>
      </c>
      <c r="Z106" s="47">
        <f>'[2]20.11.23 ВО'!Z105</f>
        <v>27811</v>
      </c>
      <c r="AA106" s="49">
        <f>'[2]20.11.23 ВО'!AA105+2056392.47</f>
        <v>82879528.780000001</v>
      </c>
      <c r="AB106" s="47">
        <f>'[2]20.11.23 ВО'!AB105</f>
        <v>250</v>
      </c>
      <c r="AC106" s="21">
        <f>'[2]20.11.23 ВО'!AC105</f>
        <v>4976500</v>
      </c>
      <c r="AD106" s="47">
        <f>'[2]20.11.23 ВО'!AD105</f>
        <v>790</v>
      </c>
      <c r="AE106" s="21">
        <f>'[2]20.11.23 ВО'!AE105</f>
        <v>720490.88</v>
      </c>
      <c r="AF106" s="47">
        <f>'[2]20.11.23 ВО'!AF105</f>
        <v>0</v>
      </c>
      <c r="AG106" s="21">
        <f>'[2]20.11.23 ВО'!AG105</f>
        <v>0</v>
      </c>
      <c r="AH106" s="47">
        <f>'[2]20.11.23 ВО'!AH105</f>
        <v>0</v>
      </c>
      <c r="AI106" s="21">
        <f>'[2]20.11.23 ВО'!AI105</f>
        <v>0</v>
      </c>
      <c r="AJ106" s="47">
        <f>'[2]20.11.23 ВО'!AJ105</f>
        <v>231</v>
      </c>
      <c r="AK106" s="21">
        <f>'[2]20.11.23 ВО'!AK105</f>
        <v>146009.01</v>
      </c>
      <c r="AL106" s="47">
        <f>'[2]20.11.23 ВО'!AL105</f>
        <v>559</v>
      </c>
      <c r="AM106" s="21">
        <f>'[2]20.11.23 ВО'!AM105</f>
        <v>574481.87</v>
      </c>
      <c r="AN106" s="47">
        <f>'[2]20.11.23 ВО'!AN105</f>
        <v>0</v>
      </c>
      <c r="AO106" s="21">
        <f>'[2]20.11.23 ВО'!AO105</f>
        <v>0</v>
      </c>
      <c r="AP106" s="47">
        <f>'[2]20.11.23 ВО'!AP105</f>
        <v>0</v>
      </c>
      <c r="AQ106" s="21">
        <f>'[2]20.11.23 ВО'!AQ105</f>
        <v>0</v>
      </c>
      <c r="AR106" s="47">
        <f>'[2]20.11.23 ВО'!AR105</f>
        <v>0</v>
      </c>
      <c r="AS106" s="21">
        <f>'[2]20.11.23 ВО'!AS105</f>
        <v>0</v>
      </c>
      <c r="AT106" s="47">
        <f>'[2]20.11.23 ВО'!AT105</f>
        <v>0</v>
      </c>
      <c r="AU106" s="21">
        <f>'[2]20.11.23 ВО'!AU105</f>
        <v>0</v>
      </c>
      <c r="AV106" s="47">
        <f>'[2]20.11.23 ВО'!AV105</f>
        <v>2698</v>
      </c>
      <c r="AW106" s="21">
        <f>'[2]20.11.23 ВО'!AW105</f>
        <v>3402436.72</v>
      </c>
      <c r="AX106" s="45">
        <f t="shared" si="27"/>
        <v>870</v>
      </c>
      <c r="AY106" s="27">
        <f t="shared" si="28"/>
        <v>9770598.2599999998</v>
      </c>
      <c r="AZ106" s="45">
        <f t="shared" si="29"/>
        <v>0</v>
      </c>
      <c r="BA106" s="27">
        <f t="shared" si="30"/>
        <v>0</v>
      </c>
      <c r="BB106" s="45">
        <f t="shared" si="31"/>
        <v>0</v>
      </c>
      <c r="BC106" s="27">
        <f t="shared" si="32"/>
        <v>0</v>
      </c>
      <c r="BD106" s="47">
        <f>'[2]20.11.23 ВО'!BD105</f>
        <v>111</v>
      </c>
      <c r="BE106" s="21">
        <f>'[2]20.11.23 ВО'!BE105</f>
        <v>1215253.02</v>
      </c>
      <c r="BF106" s="47">
        <f>'[2]20.11.23 ВО'!BF105</f>
        <v>0</v>
      </c>
      <c r="BG106" s="21">
        <f>'[2]20.11.23 ВО'!BG105</f>
        <v>0</v>
      </c>
      <c r="BH106" s="47">
        <f>'[2]20.11.23 ВО'!BH105</f>
        <v>0</v>
      </c>
      <c r="BI106" s="21">
        <f>'[2]20.11.23 ВО'!BI105</f>
        <v>0</v>
      </c>
      <c r="BJ106" s="47">
        <f>'[2]20.11.23 ВО'!BJ105</f>
        <v>759</v>
      </c>
      <c r="BK106" s="21">
        <f>'[2]20.11.23 ВО'!BK105</f>
        <v>8555345.2400000002</v>
      </c>
      <c r="BL106" s="47">
        <f>'[2]20.11.23 ВО'!BL105</f>
        <v>0</v>
      </c>
      <c r="BM106" s="21">
        <f>'[2]20.11.23 ВО'!BM105</f>
        <v>0</v>
      </c>
      <c r="BN106" s="47">
        <f>'[2]20.11.23 ВО'!BN105</f>
        <v>0</v>
      </c>
      <c r="BO106" s="21">
        <f>'[2]20.11.23 ВО'!BO105</f>
        <v>0</v>
      </c>
      <c r="BP106" s="45">
        <f t="shared" si="33"/>
        <v>1330</v>
      </c>
      <c r="BQ106" s="27">
        <f t="shared" si="34"/>
        <v>33438495.77</v>
      </c>
      <c r="BR106" s="45">
        <f t="shared" si="35"/>
        <v>0</v>
      </c>
      <c r="BS106" s="21">
        <f t="shared" si="36"/>
        <v>0</v>
      </c>
      <c r="BT106" s="45">
        <f t="shared" si="37"/>
        <v>0</v>
      </c>
      <c r="BU106" s="21">
        <f t="shared" si="38"/>
        <v>0</v>
      </c>
      <c r="BV106" s="47">
        <f>'[2]20.11.23 ВО'!BV105</f>
        <v>1330</v>
      </c>
      <c r="BW106" s="21">
        <f>'[2]20.11.23 ВО'!BW105</f>
        <v>33438495.77</v>
      </c>
      <c r="BX106" s="47">
        <f>'[2]20.11.23 ВО'!BX105</f>
        <v>0</v>
      </c>
      <c r="BY106" s="21">
        <f>'[2]20.11.23 ВО'!BY105</f>
        <v>0</v>
      </c>
      <c r="BZ106" s="47">
        <f>'[2]20.11.23 ВО'!BZ105</f>
        <v>0</v>
      </c>
      <c r="CA106" s="21">
        <f>'[2]20.11.23 ВО'!CA105</f>
        <v>0</v>
      </c>
      <c r="CB106" s="47">
        <f>'[2]20.11.23 ВО'!CB105</f>
        <v>0</v>
      </c>
      <c r="CC106" s="21">
        <f>'[2]20.11.23 ВО'!CC105</f>
        <v>0</v>
      </c>
      <c r="CD106" s="47">
        <f>'[2]20.11.23 ВО'!CD105</f>
        <v>0</v>
      </c>
      <c r="CE106" s="21">
        <f>'[2]20.11.23 ВО'!CE105</f>
        <v>0</v>
      </c>
    </row>
    <row r="107" spans="1:83" s="19" customFormat="1" ht="30" customHeight="1" x14ac:dyDescent="0.25">
      <c r="A107" s="15">
        <f t="shared" ref="A107:A117" si="44">A106+1</f>
        <v>84</v>
      </c>
      <c r="B107" s="48" t="s">
        <v>299</v>
      </c>
      <c r="C107" s="15" t="s">
        <v>230</v>
      </c>
      <c r="D107" s="26"/>
      <c r="E107" s="26" t="s">
        <v>57</v>
      </c>
      <c r="F107" s="27">
        <f t="shared" si="42"/>
        <v>646633210.51999998</v>
      </c>
      <c r="G107" s="47">
        <f>'[2]20.11.23 ВО'!G106</f>
        <v>0</v>
      </c>
      <c r="H107" s="21">
        <f>'[2]20.11.23 ВО'!H106</f>
        <v>0</v>
      </c>
      <c r="I107" s="47">
        <f>'[2]20.11.23 ВО'!I106</f>
        <v>0</v>
      </c>
      <c r="J107" s="21">
        <f>'[2]20.11.23 ВО'!J106</f>
        <v>0</v>
      </c>
      <c r="K107" s="27">
        <f t="shared" si="43"/>
        <v>311821368.89999998</v>
      </c>
      <c r="L107" s="47">
        <f>'[2]20.11.23 ВО'!L106</f>
        <v>92453</v>
      </c>
      <c r="M107" s="21">
        <f>'[2]20.11.23 ВО'!M106</f>
        <v>113243164.81</v>
      </c>
      <c r="N107" s="47">
        <f>'[2]20.11.23 ВО'!N106</f>
        <v>5434</v>
      </c>
      <c r="O107" s="21">
        <f>'[2]20.11.23 ВО'!O106</f>
        <v>9344310.6099999994</v>
      </c>
      <c r="P107" s="47">
        <f>'[2]20.11.23 ВО'!P106</f>
        <v>21749</v>
      </c>
      <c r="Q107" s="21">
        <f>'[2]20.11.23 ВО'!Q106</f>
        <v>52342011.899999999</v>
      </c>
      <c r="R107" s="47">
        <f>'[2]20.11.23 ВО'!R106</f>
        <v>4301</v>
      </c>
      <c r="S107" s="21">
        <f>'[2]20.11.23 ВО'!S106</f>
        <v>4021831.9</v>
      </c>
      <c r="T107" s="47">
        <f>'[2]20.11.23 ВО'!T106</f>
        <v>65270</v>
      </c>
      <c r="U107" s="21">
        <f>'[2]20.11.23 ВО'!U106</f>
        <v>51556842.299999997</v>
      </c>
      <c r="V107" s="47">
        <f>'[2]20.11.23 ВО'!V106</f>
        <v>7</v>
      </c>
      <c r="W107" s="21">
        <f>'[2]20.11.23 ВО'!W106</f>
        <v>7527.12</v>
      </c>
      <c r="X107" s="47">
        <f>'[2]20.11.23 ВО'!X106</f>
        <v>23985</v>
      </c>
      <c r="Y107" s="21">
        <f>'[2]20.11.23 ВО'!Y106</f>
        <v>17774505.620000001</v>
      </c>
      <c r="Z107" s="47">
        <f>'[2]20.11.23 ВО'!Z106</f>
        <v>66906</v>
      </c>
      <c r="AA107" s="49">
        <f>'[2]20.11.23 ВО'!AA106+23858770.73</f>
        <v>151921839.91999999</v>
      </c>
      <c r="AB107" s="47">
        <f>'[2]20.11.23 ВО'!AB106</f>
        <v>0</v>
      </c>
      <c r="AC107" s="21">
        <f>'[2]20.11.23 ВО'!AC106</f>
        <v>0</v>
      </c>
      <c r="AD107" s="47">
        <f>'[2]20.11.23 ВО'!AD106</f>
        <v>35175</v>
      </c>
      <c r="AE107" s="21">
        <f>'[2]20.11.23 ВО'!AE106</f>
        <v>16668898.66</v>
      </c>
      <c r="AF107" s="47">
        <f>'[2]20.11.23 ВО'!AF106</f>
        <v>3946</v>
      </c>
      <c r="AG107" s="21">
        <f>'[2]20.11.23 ВО'!AG106</f>
        <v>10141258.300000001</v>
      </c>
      <c r="AH107" s="47">
        <f>'[2]20.11.23 ВО'!AH106</f>
        <v>0</v>
      </c>
      <c r="AI107" s="21">
        <f>'[2]20.11.23 ВО'!AI106</f>
        <v>0</v>
      </c>
      <c r="AJ107" s="47">
        <f>'[2]20.11.23 ВО'!AJ106</f>
        <v>2738</v>
      </c>
      <c r="AK107" s="21">
        <f>'[2]20.11.23 ВО'!AK106</f>
        <v>1476850.18</v>
      </c>
      <c r="AL107" s="47">
        <f>'[2]20.11.23 ВО'!AL106</f>
        <v>617</v>
      </c>
      <c r="AM107" s="21">
        <f>'[2]20.11.23 ВО'!AM106</f>
        <v>598517.07999999996</v>
      </c>
      <c r="AN107" s="47">
        <f>'[2]20.11.23 ВО'!AN106</f>
        <v>0</v>
      </c>
      <c r="AO107" s="21">
        <f>'[2]20.11.23 ВО'!AO106</f>
        <v>0</v>
      </c>
      <c r="AP107" s="47">
        <f>'[2]20.11.23 ВО'!AP106</f>
        <v>0</v>
      </c>
      <c r="AQ107" s="21">
        <f>'[2]20.11.23 ВО'!AQ106</f>
        <v>0</v>
      </c>
      <c r="AR107" s="47">
        <f>'[2]20.11.23 ВО'!AR106</f>
        <v>0</v>
      </c>
      <c r="AS107" s="21">
        <f>'[2]20.11.23 ВО'!AS106</f>
        <v>0</v>
      </c>
      <c r="AT107" s="47">
        <f>'[2]20.11.23 ВО'!AT106</f>
        <v>27874</v>
      </c>
      <c r="AU107" s="21">
        <f>'[2]20.11.23 ВО'!AU106</f>
        <v>4452273.0999999996</v>
      </c>
      <c r="AV107" s="47">
        <f>'[2]20.11.23 ВО'!AV106</f>
        <v>9727</v>
      </c>
      <c r="AW107" s="21">
        <f>'[2]20.11.23 ВО'!AW106</f>
        <v>12212959.890000001</v>
      </c>
      <c r="AX107" s="45">
        <f t="shared" si="27"/>
        <v>2104</v>
      </c>
      <c r="AY107" s="27">
        <f t="shared" si="28"/>
        <v>24345248.359999999</v>
      </c>
      <c r="AZ107" s="45">
        <f t="shared" si="29"/>
        <v>0</v>
      </c>
      <c r="BA107" s="27">
        <f t="shared" si="30"/>
        <v>0</v>
      </c>
      <c r="BB107" s="45">
        <f t="shared" si="31"/>
        <v>0</v>
      </c>
      <c r="BC107" s="27">
        <f t="shared" si="32"/>
        <v>0</v>
      </c>
      <c r="BD107" s="47">
        <f>'[2]20.11.23 ВО'!BD106</f>
        <v>970</v>
      </c>
      <c r="BE107" s="21">
        <f>'[2]20.11.23 ВО'!BE106</f>
        <v>11371467.939999999</v>
      </c>
      <c r="BF107" s="47">
        <f>'[2]20.11.23 ВО'!BF106</f>
        <v>0</v>
      </c>
      <c r="BG107" s="21">
        <f>'[2]20.11.23 ВО'!BG106</f>
        <v>0</v>
      </c>
      <c r="BH107" s="47">
        <f>'[2]20.11.23 ВО'!BH106</f>
        <v>0</v>
      </c>
      <c r="BI107" s="21">
        <f>'[2]20.11.23 ВО'!BI106</f>
        <v>0</v>
      </c>
      <c r="BJ107" s="47">
        <f>'[2]20.11.23 ВО'!BJ106</f>
        <v>1134</v>
      </c>
      <c r="BK107" s="21">
        <f>'[2]20.11.23 ВО'!BK106</f>
        <v>12973780.42</v>
      </c>
      <c r="BL107" s="47">
        <f>'[2]20.11.23 ВО'!BL106</f>
        <v>0</v>
      </c>
      <c r="BM107" s="21">
        <f>'[2]20.11.23 ВО'!BM106</f>
        <v>0</v>
      </c>
      <c r="BN107" s="47">
        <f>'[2]20.11.23 ВО'!BN106</f>
        <v>0</v>
      </c>
      <c r="BO107" s="21">
        <f>'[2]20.11.23 ВО'!BO106</f>
        <v>0</v>
      </c>
      <c r="BP107" s="45">
        <f t="shared" si="33"/>
        <v>8539</v>
      </c>
      <c r="BQ107" s="27">
        <f t="shared" si="34"/>
        <v>310466593.25999999</v>
      </c>
      <c r="BR107" s="45">
        <f t="shared" si="35"/>
        <v>0</v>
      </c>
      <c r="BS107" s="21">
        <f t="shared" si="36"/>
        <v>0</v>
      </c>
      <c r="BT107" s="45">
        <f t="shared" si="37"/>
        <v>0</v>
      </c>
      <c r="BU107" s="21">
        <f t="shared" si="38"/>
        <v>0</v>
      </c>
      <c r="BV107" s="47">
        <f>'[2]20.11.23 ВО'!BV106</f>
        <v>8410</v>
      </c>
      <c r="BW107" s="21">
        <f>'[2]20.11.23 ВО'!BW106</f>
        <v>292987034.25999999</v>
      </c>
      <c r="BX107" s="47">
        <f>'[2]20.11.23 ВО'!BX106</f>
        <v>0</v>
      </c>
      <c r="BY107" s="21">
        <f>'[2]20.11.23 ВО'!BY106</f>
        <v>0</v>
      </c>
      <c r="BZ107" s="47">
        <f>'[2]20.11.23 ВО'!BZ106</f>
        <v>0</v>
      </c>
      <c r="CA107" s="21">
        <f>'[2]20.11.23 ВО'!CA106</f>
        <v>0</v>
      </c>
      <c r="CB107" s="47">
        <f>'[2]20.11.23 ВО'!CB106</f>
        <v>129</v>
      </c>
      <c r="CC107" s="21">
        <f>'[2]20.11.23 ВО'!CC106</f>
        <v>17479559</v>
      </c>
      <c r="CD107" s="47">
        <f>'[2]20.11.23 ВО'!CD106</f>
        <v>0</v>
      </c>
      <c r="CE107" s="21">
        <f>'[2]20.11.23 ВО'!CE106</f>
        <v>0</v>
      </c>
    </row>
    <row r="108" spans="1:83" s="19" customFormat="1" ht="30" customHeight="1" x14ac:dyDescent="0.25">
      <c r="A108" s="15">
        <f t="shared" si="44"/>
        <v>85</v>
      </c>
      <c r="B108" s="17" t="s">
        <v>231</v>
      </c>
      <c r="C108" s="15" t="s">
        <v>232</v>
      </c>
      <c r="D108" s="26"/>
      <c r="E108" s="26" t="s">
        <v>57</v>
      </c>
      <c r="F108" s="27">
        <f t="shared" si="42"/>
        <v>25431360.93</v>
      </c>
      <c r="G108" s="47">
        <f>'[2]20.11.23 ВО'!G107</f>
        <v>0</v>
      </c>
      <c r="H108" s="21">
        <f>'[2]20.11.23 ВО'!H107</f>
        <v>0</v>
      </c>
      <c r="I108" s="47">
        <f>'[2]20.11.23 ВО'!I107</f>
        <v>0</v>
      </c>
      <c r="J108" s="21">
        <f>'[2]20.11.23 ВО'!J107</f>
        <v>0</v>
      </c>
      <c r="K108" s="27">
        <f t="shared" si="43"/>
        <v>25431360.93</v>
      </c>
      <c r="L108" s="47">
        <f>'[2]20.11.23 ВО'!L107</f>
        <v>13872</v>
      </c>
      <c r="M108" s="21">
        <f>'[2]20.11.23 ВО'!M107</f>
        <v>6551619.3600000003</v>
      </c>
      <c r="N108" s="47">
        <f>'[2]20.11.23 ВО'!N107</f>
        <v>0</v>
      </c>
      <c r="O108" s="21">
        <f>'[2]20.11.23 ВО'!O107</f>
        <v>0</v>
      </c>
      <c r="P108" s="47">
        <f>'[2]20.11.23 ВО'!P107</f>
        <v>0</v>
      </c>
      <c r="Q108" s="21">
        <f>'[2]20.11.23 ВО'!Q107</f>
        <v>0</v>
      </c>
      <c r="R108" s="47">
        <f>'[2]20.11.23 ВО'!R107</f>
        <v>0</v>
      </c>
      <c r="S108" s="21">
        <f>'[2]20.11.23 ВО'!S107</f>
        <v>0</v>
      </c>
      <c r="T108" s="47">
        <f>'[2]20.11.23 ВО'!T107</f>
        <v>13872</v>
      </c>
      <c r="U108" s="21">
        <f>'[2]20.11.23 ВО'!U107</f>
        <v>6551619.3600000003</v>
      </c>
      <c r="V108" s="47">
        <f>'[2]20.11.23 ВО'!V107</f>
        <v>0</v>
      </c>
      <c r="W108" s="21">
        <f>'[2]20.11.23 ВО'!W107</f>
        <v>0</v>
      </c>
      <c r="X108" s="47">
        <f>'[2]20.11.23 ВО'!X107</f>
        <v>4858</v>
      </c>
      <c r="Y108" s="21">
        <f>'[2]20.11.23 ВО'!Y107</f>
        <v>2712627.05</v>
      </c>
      <c r="Z108" s="47">
        <f>'[2]20.11.23 ВО'!Z107</f>
        <v>14585</v>
      </c>
      <c r="AA108" s="21">
        <f>'[2]20.11.23 ВО'!AA107</f>
        <v>16167114.52</v>
      </c>
      <c r="AB108" s="47">
        <f>'[2]20.11.23 ВО'!AB107</f>
        <v>0</v>
      </c>
      <c r="AC108" s="21">
        <f>'[2]20.11.23 ВО'!AC107</f>
        <v>0</v>
      </c>
      <c r="AD108" s="47">
        <f>'[2]20.11.23 ВО'!AD107</f>
        <v>0</v>
      </c>
      <c r="AE108" s="21">
        <f>'[2]20.11.23 ВО'!AE107</f>
        <v>0</v>
      </c>
      <c r="AF108" s="47">
        <f>'[2]20.11.23 ВО'!AF107</f>
        <v>0</v>
      </c>
      <c r="AG108" s="21">
        <f>'[2]20.11.23 ВО'!AG107</f>
        <v>0</v>
      </c>
      <c r="AH108" s="47">
        <f>'[2]20.11.23 ВО'!AH107</f>
        <v>0</v>
      </c>
      <c r="AI108" s="21">
        <f>'[2]20.11.23 ВО'!AI107</f>
        <v>0</v>
      </c>
      <c r="AJ108" s="47">
        <f>'[2]20.11.23 ВО'!AJ107</f>
        <v>0</v>
      </c>
      <c r="AK108" s="21">
        <f>'[2]20.11.23 ВО'!AK107</f>
        <v>0</v>
      </c>
      <c r="AL108" s="47">
        <f>'[2]20.11.23 ВО'!AL107</f>
        <v>0</v>
      </c>
      <c r="AM108" s="21">
        <f>'[2]20.11.23 ВО'!AM107</f>
        <v>0</v>
      </c>
      <c r="AN108" s="47">
        <f>'[2]20.11.23 ВО'!AN107</f>
        <v>0</v>
      </c>
      <c r="AO108" s="21">
        <f>'[2]20.11.23 ВО'!AO107</f>
        <v>0</v>
      </c>
      <c r="AP108" s="47">
        <f>'[2]20.11.23 ВО'!AP107</f>
        <v>0</v>
      </c>
      <c r="AQ108" s="21">
        <f>'[2]20.11.23 ВО'!AQ107</f>
        <v>0</v>
      </c>
      <c r="AR108" s="47">
        <f>'[2]20.11.23 ВО'!AR107</f>
        <v>0</v>
      </c>
      <c r="AS108" s="21">
        <f>'[2]20.11.23 ВО'!AS107</f>
        <v>0</v>
      </c>
      <c r="AT108" s="47">
        <f>'[2]20.11.23 ВО'!AT107</f>
        <v>0</v>
      </c>
      <c r="AU108" s="21">
        <f>'[2]20.11.23 ВО'!AU107</f>
        <v>0</v>
      </c>
      <c r="AV108" s="47">
        <f>'[2]20.11.23 ВО'!AV107</f>
        <v>0</v>
      </c>
      <c r="AW108" s="21">
        <f>'[2]20.11.23 ВО'!AW107</f>
        <v>0</v>
      </c>
      <c r="AX108" s="45">
        <f t="shared" si="27"/>
        <v>0</v>
      </c>
      <c r="AY108" s="27">
        <f t="shared" si="28"/>
        <v>0</v>
      </c>
      <c r="AZ108" s="45">
        <f t="shared" si="29"/>
        <v>0</v>
      </c>
      <c r="BA108" s="27">
        <f t="shared" si="30"/>
        <v>0</v>
      </c>
      <c r="BB108" s="45">
        <f t="shared" si="31"/>
        <v>0</v>
      </c>
      <c r="BC108" s="27">
        <f t="shared" si="32"/>
        <v>0</v>
      </c>
      <c r="BD108" s="47">
        <f>'[2]20.11.23 ВО'!BD107</f>
        <v>0</v>
      </c>
      <c r="BE108" s="21">
        <f>'[2]20.11.23 ВО'!BE107</f>
        <v>0</v>
      </c>
      <c r="BF108" s="47">
        <f>'[2]20.11.23 ВО'!BF107</f>
        <v>0</v>
      </c>
      <c r="BG108" s="21">
        <f>'[2]20.11.23 ВО'!BG107</f>
        <v>0</v>
      </c>
      <c r="BH108" s="47">
        <f>'[2]20.11.23 ВО'!BH107</f>
        <v>0</v>
      </c>
      <c r="BI108" s="21">
        <f>'[2]20.11.23 ВО'!BI107</f>
        <v>0</v>
      </c>
      <c r="BJ108" s="47">
        <f>'[2]20.11.23 ВО'!BJ107</f>
        <v>0</v>
      </c>
      <c r="BK108" s="21">
        <f>'[2]20.11.23 ВО'!BK107</f>
        <v>0</v>
      </c>
      <c r="BL108" s="47">
        <f>'[2]20.11.23 ВО'!BL107</f>
        <v>0</v>
      </c>
      <c r="BM108" s="21">
        <f>'[2]20.11.23 ВО'!BM107</f>
        <v>0</v>
      </c>
      <c r="BN108" s="47">
        <f>'[2]20.11.23 ВО'!BN107</f>
        <v>0</v>
      </c>
      <c r="BO108" s="21">
        <f>'[2]20.11.23 ВО'!BO107</f>
        <v>0</v>
      </c>
      <c r="BP108" s="45">
        <f t="shared" si="33"/>
        <v>0</v>
      </c>
      <c r="BQ108" s="27">
        <f t="shared" si="34"/>
        <v>0</v>
      </c>
      <c r="BR108" s="45">
        <f t="shared" si="35"/>
        <v>0</v>
      </c>
      <c r="BS108" s="21">
        <f t="shared" si="36"/>
        <v>0</v>
      </c>
      <c r="BT108" s="45">
        <f t="shared" si="37"/>
        <v>0</v>
      </c>
      <c r="BU108" s="21">
        <f t="shared" si="38"/>
        <v>0</v>
      </c>
      <c r="BV108" s="47">
        <f>'[2]20.11.23 ВО'!BV107</f>
        <v>0</v>
      </c>
      <c r="BW108" s="21">
        <f>'[2]20.11.23 ВО'!BW107</f>
        <v>0</v>
      </c>
      <c r="BX108" s="47">
        <f>'[2]20.11.23 ВО'!BX107</f>
        <v>0</v>
      </c>
      <c r="BY108" s="21">
        <f>'[2]20.11.23 ВО'!BY107</f>
        <v>0</v>
      </c>
      <c r="BZ108" s="47">
        <f>'[2]20.11.23 ВО'!BZ107</f>
        <v>0</v>
      </c>
      <c r="CA108" s="21">
        <f>'[2]20.11.23 ВО'!CA107</f>
        <v>0</v>
      </c>
      <c r="CB108" s="47">
        <f>'[2]20.11.23 ВО'!CB107</f>
        <v>0</v>
      </c>
      <c r="CC108" s="21">
        <f>'[2]20.11.23 ВО'!CC107</f>
        <v>0</v>
      </c>
      <c r="CD108" s="47">
        <f>'[2]20.11.23 ВО'!CD107</f>
        <v>0</v>
      </c>
      <c r="CE108" s="21">
        <f>'[2]20.11.23 ВО'!CE107</f>
        <v>0</v>
      </c>
    </row>
    <row r="109" spans="1:83" s="19" customFormat="1" ht="30" customHeight="1" x14ac:dyDescent="0.25">
      <c r="A109" s="15">
        <f t="shared" si="44"/>
        <v>86</v>
      </c>
      <c r="B109" s="48" t="s">
        <v>233</v>
      </c>
      <c r="C109" s="15" t="s">
        <v>234</v>
      </c>
      <c r="D109" s="26"/>
      <c r="E109" s="26" t="s">
        <v>57</v>
      </c>
      <c r="F109" s="27">
        <f t="shared" si="42"/>
        <v>142098699.40000001</v>
      </c>
      <c r="G109" s="47">
        <f>'[2]20.11.23 ВО'!G108</f>
        <v>0</v>
      </c>
      <c r="H109" s="21">
        <f>'[2]20.11.23 ВО'!H108</f>
        <v>0</v>
      </c>
      <c r="I109" s="47">
        <f>'[2]20.11.23 ВО'!I108</f>
        <v>0</v>
      </c>
      <c r="J109" s="21">
        <f>'[2]20.11.23 ВО'!J108</f>
        <v>0</v>
      </c>
      <c r="K109" s="27">
        <f t="shared" si="43"/>
        <v>20238499.920000002</v>
      </c>
      <c r="L109" s="47">
        <f>'[2]20.11.23 ВО'!L108</f>
        <v>11102</v>
      </c>
      <c r="M109" s="21">
        <f>'[2]20.11.23 ВО'!M108</f>
        <v>2303156.2999999998</v>
      </c>
      <c r="N109" s="47">
        <f>'[2]20.11.23 ВО'!N108</f>
        <v>0</v>
      </c>
      <c r="O109" s="21">
        <f>'[2]20.11.23 ВО'!O108</f>
        <v>0</v>
      </c>
      <c r="P109" s="47">
        <f>'[2]20.11.23 ВО'!P108</f>
        <v>0</v>
      </c>
      <c r="Q109" s="21">
        <f>'[2]20.11.23 ВО'!Q108</f>
        <v>0</v>
      </c>
      <c r="R109" s="47">
        <f>'[2]20.11.23 ВО'!R108</f>
        <v>0</v>
      </c>
      <c r="S109" s="21">
        <f>'[2]20.11.23 ВО'!S108</f>
        <v>0</v>
      </c>
      <c r="T109" s="47">
        <f>'[2]20.11.23 ВО'!T108</f>
        <v>11102</v>
      </c>
      <c r="U109" s="21">
        <f>'[2]20.11.23 ВО'!U108</f>
        <v>2303156.2999999998</v>
      </c>
      <c r="V109" s="47">
        <f>'[2]20.11.23 ВО'!V108</f>
        <v>0</v>
      </c>
      <c r="W109" s="21">
        <f>'[2]20.11.23 ВО'!W108</f>
        <v>0</v>
      </c>
      <c r="X109" s="47">
        <f>'[2]20.11.23 ВО'!X108</f>
        <v>0</v>
      </c>
      <c r="Y109" s="21">
        <f>'[2]20.11.23 ВО'!Y108</f>
        <v>0</v>
      </c>
      <c r="Z109" s="47">
        <f>'[2]20.11.23 ВО'!Z108</f>
        <v>11012</v>
      </c>
      <c r="AA109" s="21">
        <f>'[2]20.11.23 ВО'!AA108</f>
        <v>16179158.26</v>
      </c>
      <c r="AB109" s="47">
        <f>'[2]20.11.23 ВО'!AB108</f>
        <v>0</v>
      </c>
      <c r="AC109" s="21">
        <f>'[2]20.11.23 ВО'!AC108</f>
        <v>0</v>
      </c>
      <c r="AD109" s="47">
        <f>'[2]20.11.23 ВО'!AD108</f>
        <v>1806</v>
      </c>
      <c r="AE109" s="21">
        <f>'[2]20.11.23 ВО'!AE108</f>
        <v>1756185.36</v>
      </c>
      <c r="AF109" s="47">
        <f>'[2]20.11.23 ВО'!AF108</f>
        <v>0</v>
      </c>
      <c r="AG109" s="21">
        <f>'[2]20.11.23 ВО'!AG108</f>
        <v>0</v>
      </c>
      <c r="AH109" s="47">
        <f>'[2]20.11.23 ВО'!AH108</f>
        <v>0</v>
      </c>
      <c r="AI109" s="21">
        <f>'[2]20.11.23 ВО'!AI108</f>
        <v>0</v>
      </c>
      <c r="AJ109" s="47">
        <f>'[2]20.11.23 ВО'!AJ108</f>
        <v>0</v>
      </c>
      <c r="AK109" s="21">
        <f>'[2]20.11.23 ВО'!AK108</f>
        <v>0</v>
      </c>
      <c r="AL109" s="47">
        <f>'[2]20.11.23 ВО'!AL108</f>
        <v>0</v>
      </c>
      <c r="AM109" s="21">
        <f>'[2]20.11.23 ВО'!AM108</f>
        <v>0</v>
      </c>
      <c r="AN109" s="47">
        <f>'[2]20.11.23 ВО'!AN108</f>
        <v>0</v>
      </c>
      <c r="AO109" s="21">
        <f>'[2]20.11.23 ВО'!AO108</f>
        <v>0</v>
      </c>
      <c r="AP109" s="47">
        <f>'[2]20.11.23 ВО'!AP108</f>
        <v>0</v>
      </c>
      <c r="AQ109" s="21">
        <f>'[2]20.11.23 ВО'!AQ108</f>
        <v>0</v>
      </c>
      <c r="AR109" s="47">
        <f>'[2]20.11.23 ВО'!AR108</f>
        <v>0</v>
      </c>
      <c r="AS109" s="21">
        <f>'[2]20.11.23 ВО'!AS108</f>
        <v>0</v>
      </c>
      <c r="AT109" s="47">
        <f>'[2]20.11.23 ВО'!AT108</f>
        <v>1806</v>
      </c>
      <c r="AU109" s="21">
        <f>'[2]20.11.23 ВО'!AU108</f>
        <v>1756185.36</v>
      </c>
      <c r="AV109" s="47">
        <f>'[2]20.11.23 ВО'!AV108</f>
        <v>0</v>
      </c>
      <c r="AW109" s="21">
        <f>'[2]20.11.23 ВО'!AW108</f>
        <v>0</v>
      </c>
      <c r="AX109" s="45">
        <f t="shared" si="27"/>
        <v>1422</v>
      </c>
      <c r="AY109" s="27">
        <f t="shared" si="28"/>
        <v>14836667.4</v>
      </c>
      <c r="AZ109" s="45">
        <f t="shared" si="29"/>
        <v>0</v>
      </c>
      <c r="BA109" s="27">
        <f t="shared" si="30"/>
        <v>0</v>
      </c>
      <c r="BB109" s="45">
        <f t="shared" si="31"/>
        <v>0</v>
      </c>
      <c r="BC109" s="27">
        <f t="shared" si="32"/>
        <v>0</v>
      </c>
      <c r="BD109" s="47">
        <f>'[2]20.11.23 ВО'!BD108</f>
        <v>142</v>
      </c>
      <c r="BE109" s="21">
        <f>'[2]20.11.23 ВО'!BE108</f>
        <v>1484424.2</v>
      </c>
      <c r="BF109" s="47">
        <f>'[2]20.11.23 ВО'!BF108</f>
        <v>0</v>
      </c>
      <c r="BG109" s="21">
        <f>'[2]20.11.23 ВО'!BG108</f>
        <v>0</v>
      </c>
      <c r="BH109" s="47">
        <f>'[2]20.11.23 ВО'!BH108</f>
        <v>0</v>
      </c>
      <c r="BI109" s="21">
        <f>'[2]20.11.23 ВО'!BI108</f>
        <v>0</v>
      </c>
      <c r="BJ109" s="47">
        <f>'[2]20.11.23 ВО'!BJ108</f>
        <v>1280</v>
      </c>
      <c r="BK109" s="21">
        <f>'[2]20.11.23 ВО'!BK108</f>
        <v>13352243.199999999</v>
      </c>
      <c r="BL109" s="47">
        <f>'[2]20.11.23 ВО'!BL108</f>
        <v>0</v>
      </c>
      <c r="BM109" s="21">
        <f>'[2]20.11.23 ВО'!BM108</f>
        <v>0</v>
      </c>
      <c r="BN109" s="47">
        <f>'[2]20.11.23 ВО'!BN108</f>
        <v>0</v>
      </c>
      <c r="BO109" s="21">
        <f>'[2]20.11.23 ВО'!BO108</f>
        <v>0</v>
      </c>
      <c r="BP109" s="45">
        <f t="shared" si="33"/>
        <v>4409</v>
      </c>
      <c r="BQ109" s="27">
        <f t="shared" si="34"/>
        <v>107023532.08</v>
      </c>
      <c r="BR109" s="45">
        <f t="shared" si="35"/>
        <v>0</v>
      </c>
      <c r="BS109" s="21">
        <f t="shared" si="36"/>
        <v>0</v>
      </c>
      <c r="BT109" s="45">
        <f t="shared" si="37"/>
        <v>0</v>
      </c>
      <c r="BU109" s="21">
        <f t="shared" si="38"/>
        <v>0</v>
      </c>
      <c r="BV109" s="47">
        <f>'[2]20.11.23 ВО'!BV108</f>
        <v>4409</v>
      </c>
      <c r="BW109" s="49">
        <f>'[2]20.11.23 ВО'!BW108+3393986.41</f>
        <v>107023532.08</v>
      </c>
      <c r="BX109" s="47">
        <f>'[2]20.11.23 ВО'!BX108</f>
        <v>0</v>
      </c>
      <c r="BY109" s="21">
        <f>'[2]20.11.23 ВО'!BY108</f>
        <v>0</v>
      </c>
      <c r="BZ109" s="47">
        <f>'[2]20.11.23 ВО'!BZ108</f>
        <v>0</v>
      </c>
      <c r="CA109" s="21">
        <f>'[2]20.11.23 ВО'!CA108</f>
        <v>0</v>
      </c>
      <c r="CB109" s="47">
        <f>'[2]20.11.23 ВО'!CB108</f>
        <v>0</v>
      </c>
      <c r="CC109" s="21">
        <f>'[2]20.11.23 ВО'!CC108</f>
        <v>0</v>
      </c>
      <c r="CD109" s="47">
        <f>'[2]20.11.23 ВО'!CD108</f>
        <v>0</v>
      </c>
      <c r="CE109" s="21">
        <f>'[2]20.11.23 ВО'!CE108</f>
        <v>0</v>
      </c>
    </row>
    <row r="110" spans="1:83" s="19" customFormat="1" ht="30" customHeight="1" x14ac:dyDescent="0.25">
      <c r="A110" s="15">
        <f t="shared" si="44"/>
        <v>87</v>
      </c>
      <c r="B110" s="17" t="s">
        <v>300</v>
      </c>
      <c r="C110" s="15" t="s">
        <v>235</v>
      </c>
      <c r="D110" s="26"/>
      <c r="E110" s="26" t="s">
        <v>57</v>
      </c>
      <c r="F110" s="27">
        <f t="shared" si="42"/>
        <v>268456607.42000002</v>
      </c>
      <c r="G110" s="47">
        <f>'[2]20.11.23 ВО'!G109</f>
        <v>0</v>
      </c>
      <c r="H110" s="21">
        <f>'[2]20.11.23 ВО'!H109</f>
        <v>0</v>
      </c>
      <c r="I110" s="47">
        <f>'[2]20.11.23 ВО'!I109</f>
        <v>0</v>
      </c>
      <c r="J110" s="21">
        <f>'[2]20.11.23 ВО'!J109</f>
        <v>0</v>
      </c>
      <c r="K110" s="27">
        <f t="shared" si="43"/>
        <v>185223903.74000001</v>
      </c>
      <c r="L110" s="47">
        <f>'[2]20.11.23 ВО'!L109</f>
        <v>83503</v>
      </c>
      <c r="M110" s="21">
        <f>'[2]20.11.23 ВО'!M109</f>
        <v>64389614.799999997</v>
      </c>
      <c r="N110" s="47">
        <f>'[2]20.11.23 ВО'!N109</f>
        <v>19628</v>
      </c>
      <c r="O110" s="21">
        <f>'[2]20.11.23 ВО'!O109</f>
        <v>40426908.770000003</v>
      </c>
      <c r="P110" s="47">
        <f>'[2]20.11.23 ВО'!P109</f>
        <v>274</v>
      </c>
      <c r="Q110" s="21">
        <f>'[2]20.11.23 ВО'!Q109</f>
        <v>2152437.19</v>
      </c>
      <c r="R110" s="47">
        <f>'[2]20.11.23 ВО'!R109</f>
        <v>0</v>
      </c>
      <c r="S110" s="21">
        <f>'[2]20.11.23 ВО'!S109</f>
        <v>0</v>
      </c>
      <c r="T110" s="47">
        <f>'[2]20.11.23 ВО'!T109</f>
        <v>63601</v>
      </c>
      <c r="U110" s="21">
        <f>'[2]20.11.23 ВО'!U109</f>
        <v>21810268.84</v>
      </c>
      <c r="V110" s="47">
        <f>'[2]20.11.23 ВО'!V109</f>
        <v>60</v>
      </c>
      <c r="W110" s="21">
        <f>'[2]20.11.23 ВО'!W109</f>
        <v>121320</v>
      </c>
      <c r="X110" s="47">
        <f>'[2]20.11.23 ВО'!X109</f>
        <v>12962</v>
      </c>
      <c r="Y110" s="21">
        <f>'[2]20.11.23 ВО'!Y109</f>
        <v>10218095</v>
      </c>
      <c r="Z110" s="47">
        <f>'[2]20.11.23 ВО'!Z109</f>
        <v>54301</v>
      </c>
      <c r="AA110" s="21">
        <f>'[2]20.11.23 ВО'!AA109</f>
        <v>108296220.63</v>
      </c>
      <c r="AB110" s="47">
        <f>'[2]20.11.23 ВО'!AB109</f>
        <v>50</v>
      </c>
      <c r="AC110" s="21">
        <f>'[2]20.11.23 ВО'!AC109</f>
        <v>995300</v>
      </c>
      <c r="AD110" s="47">
        <f>'[2]20.11.23 ВО'!AD109</f>
        <v>3275</v>
      </c>
      <c r="AE110" s="21">
        <f>'[2]20.11.23 ВО'!AE109</f>
        <v>2319973.31</v>
      </c>
      <c r="AF110" s="47">
        <f>'[2]20.11.23 ВО'!AF109</f>
        <v>0</v>
      </c>
      <c r="AG110" s="21">
        <f>'[2]20.11.23 ВО'!AG109</f>
        <v>0</v>
      </c>
      <c r="AH110" s="47">
        <f>'[2]20.11.23 ВО'!AH109</f>
        <v>0</v>
      </c>
      <c r="AI110" s="21">
        <f>'[2]20.11.23 ВО'!AI109</f>
        <v>0</v>
      </c>
      <c r="AJ110" s="47">
        <f>'[2]20.11.23 ВО'!AJ109</f>
        <v>2966</v>
      </c>
      <c r="AK110" s="21">
        <f>'[2]20.11.23 ВО'!AK109</f>
        <v>2020320.56</v>
      </c>
      <c r="AL110" s="47">
        <f>'[2]20.11.23 ВО'!AL109</f>
        <v>309</v>
      </c>
      <c r="AM110" s="21">
        <f>'[2]20.11.23 ВО'!AM109</f>
        <v>299652.75</v>
      </c>
      <c r="AN110" s="47">
        <f>'[2]20.11.23 ВО'!AN109</f>
        <v>0</v>
      </c>
      <c r="AO110" s="21">
        <f>'[2]20.11.23 ВО'!AO109</f>
        <v>0</v>
      </c>
      <c r="AP110" s="47">
        <f>'[2]20.11.23 ВО'!AP109</f>
        <v>0</v>
      </c>
      <c r="AQ110" s="21">
        <f>'[2]20.11.23 ВО'!AQ109</f>
        <v>0</v>
      </c>
      <c r="AR110" s="47">
        <f>'[2]20.11.23 ВО'!AR109</f>
        <v>0</v>
      </c>
      <c r="AS110" s="21">
        <f>'[2]20.11.23 ВО'!AS109</f>
        <v>0</v>
      </c>
      <c r="AT110" s="47">
        <f>'[2]20.11.23 ВО'!AT109</f>
        <v>0</v>
      </c>
      <c r="AU110" s="21">
        <f>'[2]20.11.23 ВО'!AU109</f>
        <v>0</v>
      </c>
      <c r="AV110" s="47">
        <f>'[2]20.11.23 ВО'!AV109</f>
        <v>0</v>
      </c>
      <c r="AW110" s="21">
        <f>'[2]20.11.23 ВО'!AW109</f>
        <v>0</v>
      </c>
      <c r="AX110" s="45">
        <f t="shared" si="27"/>
        <v>1221</v>
      </c>
      <c r="AY110" s="27">
        <f t="shared" si="28"/>
        <v>19159787.350000001</v>
      </c>
      <c r="AZ110" s="45">
        <f t="shared" si="29"/>
        <v>0</v>
      </c>
      <c r="BA110" s="27">
        <f t="shared" si="30"/>
        <v>0</v>
      </c>
      <c r="BB110" s="45">
        <f t="shared" si="31"/>
        <v>0</v>
      </c>
      <c r="BC110" s="27">
        <f t="shared" si="32"/>
        <v>0</v>
      </c>
      <c r="BD110" s="47">
        <f>'[2]20.11.23 ВО'!BD109</f>
        <v>110</v>
      </c>
      <c r="BE110" s="21">
        <f>'[2]20.11.23 ВО'!BE109</f>
        <v>967122.59</v>
      </c>
      <c r="BF110" s="47">
        <f>'[2]20.11.23 ВО'!BF109</f>
        <v>0</v>
      </c>
      <c r="BG110" s="21">
        <f>'[2]20.11.23 ВО'!BG109</f>
        <v>0</v>
      </c>
      <c r="BH110" s="47">
        <f>'[2]20.11.23 ВО'!BH109</f>
        <v>0</v>
      </c>
      <c r="BI110" s="21">
        <f>'[2]20.11.23 ВО'!BI109</f>
        <v>0</v>
      </c>
      <c r="BJ110" s="47">
        <f>'[2]20.11.23 ВО'!BJ109</f>
        <v>1111</v>
      </c>
      <c r="BK110" s="21">
        <f>'[2]20.11.23 ВО'!BK109</f>
        <v>18192664.760000002</v>
      </c>
      <c r="BL110" s="47">
        <f>'[2]20.11.23 ВО'!BL109</f>
        <v>0</v>
      </c>
      <c r="BM110" s="21">
        <f>'[2]20.11.23 ВО'!BM109</f>
        <v>0</v>
      </c>
      <c r="BN110" s="47">
        <f>'[2]20.11.23 ВО'!BN109</f>
        <v>0</v>
      </c>
      <c r="BO110" s="21">
        <f>'[2]20.11.23 ВО'!BO109</f>
        <v>0</v>
      </c>
      <c r="BP110" s="45">
        <f t="shared" si="33"/>
        <v>2714</v>
      </c>
      <c r="BQ110" s="27">
        <f t="shared" si="34"/>
        <v>64072916.329999998</v>
      </c>
      <c r="BR110" s="45">
        <f t="shared" si="35"/>
        <v>0</v>
      </c>
      <c r="BS110" s="21">
        <f t="shared" si="36"/>
        <v>0</v>
      </c>
      <c r="BT110" s="45">
        <f t="shared" si="37"/>
        <v>0</v>
      </c>
      <c r="BU110" s="21">
        <f t="shared" si="38"/>
        <v>0</v>
      </c>
      <c r="BV110" s="47">
        <f>'[2]20.11.23 ВО'!BV109</f>
        <v>2714</v>
      </c>
      <c r="BW110" s="21">
        <f>'[2]20.11.23 ВО'!BW109</f>
        <v>64072916.329999998</v>
      </c>
      <c r="BX110" s="47">
        <f>'[2]20.11.23 ВО'!BX109</f>
        <v>0</v>
      </c>
      <c r="BY110" s="21">
        <f>'[2]20.11.23 ВО'!BY109</f>
        <v>0</v>
      </c>
      <c r="BZ110" s="47">
        <f>'[2]20.11.23 ВО'!BZ109</f>
        <v>0</v>
      </c>
      <c r="CA110" s="21">
        <f>'[2]20.11.23 ВО'!CA109</f>
        <v>0</v>
      </c>
      <c r="CB110" s="47">
        <f>'[2]20.11.23 ВО'!CB109</f>
        <v>0</v>
      </c>
      <c r="CC110" s="21">
        <f>'[2]20.11.23 ВО'!CC109</f>
        <v>0</v>
      </c>
      <c r="CD110" s="47">
        <f>'[2]20.11.23 ВО'!CD109</f>
        <v>0</v>
      </c>
      <c r="CE110" s="21">
        <f>'[2]20.11.23 ВО'!CE109</f>
        <v>0</v>
      </c>
    </row>
    <row r="111" spans="1:83" s="19" customFormat="1" ht="30" customHeight="1" x14ac:dyDescent="0.25">
      <c r="A111" s="15">
        <f t="shared" si="44"/>
        <v>88</v>
      </c>
      <c r="B111" s="17" t="s">
        <v>236</v>
      </c>
      <c r="C111" s="15" t="s">
        <v>237</v>
      </c>
      <c r="D111" s="26"/>
      <c r="E111" s="26" t="s">
        <v>57</v>
      </c>
      <c r="F111" s="27">
        <f t="shared" si="42"/>
        <v>138072778.5</v>
      </c>
      <c r="G111" s="47">
        <f>'[2]20.11.23 ВО'!G110</f>
        <v>36974</v>
      </c>
      <c r="H111" s="21">
        <f>'[2]20.11.23 ВО'!H110</f>
        <v>138072778.5</v>
      </c>
      <c r="I111" s="47">
        <f>'[2]20.11.23 ВО'!I110</f>
        <v>88</v>
      </c>
      <c r="J111" s="21">
        <f>'[2]20.11.23 ВО'!J110</f>
        <v>4770304</v>
      </c>
      <c r="K111" s="27">
        <f t="shared" si="43"/>
        <v>0</v>
      </c>
      <c r="L111" s="47">
        <f>'[2]20.11.23 ВО'!L110</f>
        <v>0</v>
      </c>
      <c r="M111" s="21">
        <f>'[2]20.11.23 ВО'!M110</f>
        <v>0</v>
      </c>
      <c r="N111" s="47">
        <f>'[2]20.11.23 ВО'!N110</f>
        <v>0</v>
      </c>
      <c r="O111" s="21">
        <f>'[2]20.11.23 ВО'!O110</f>
        <v>0</v>
      </c>
      <c r="P111" s="47">
        <f>'[2]20.11.23 ВО'!P110</f>
        <v>0</v>
      </c>
      <c r="Q111" s="21">
        <f>'[2]20.11.23 ВО'!Q110</f>
        <v>0</v>
      </c>
      <c r="R111" s="47">
        <f>'[2]20.11.23 ВО'!R110</f>
        <v>0</v>
      </c>
      <c r="S111" s="21">
        <f>'[2]20.11.23 ВО'!S110</f>
        <v>0</v>
      </c>
      <c r="T111" s="47">
        <f>'[2]20.11.23 ВО'!T110</f>
        <v>0</v>
      </c>
      <c r="U111" s="21">
        <f>'[2]20.11.23 ВО'!U110</f>
        <v>0</v>
      </c>
      <c r="V111" s="47">
        <f>'[2]20.11.23 ВО'!V110</f>
        <v>0</v>
      </c>
      <c r="W111" s="21">
        <f>'[2]20.11.23 ВО'!W110</f>
        <v>0</v>
      </c>
      <c r="X111" s="47">
        <f>'[2]20.11.23 ВО'!X110</f>
        <v>0</v>
      </c>
      <c r="Y111" s="21">
        <f>'[2]20.11.23 ВО'!Y110</f>
        <v>0</v>
      </c>
      <c r="Z111" s="47">
        <f>'[2]20.11.23 ВО'!Z110</f>
        <v>0</v>
      </c>
      <c r="AA111" s="21">
        <f>'[2]20.11.23 ВО'!AA110</f>
        <v>0</v>
      </c>
      <c r="AB111" s="47">
        <f>'[2]20.11.23 ВО'!AB110</f>
        <v>0</v>
      </c>
      <c r="AC111" s="21">
        <f>'[2]20.11.23 ВО'!AC110</f>
        <v>0</v>
      </c>
      <c r="AD111" s="47">
        <f>'[2]20.11.23 ВО'!AD110</f>
        <v>0</v>
      </c>
      <c r="AE111" s="21">
        <f>'[2]20.11.23 ВО'!AE110</f>
        <v>0</v>
      </c>
      <c r="AF111" s="47">
        <f>'[2]20.11.23 ВО'!AF110</f>
        <v>0</v>
      </c>
      <c r="AG111" s="21">
        <f>'[2]20.11.23 ВО'!AG110</f>
        <v>0</v>
      </c>
      <c r="AH111" s="47">
        <f>'[2]20.11.23 ВО'!AH110</f>
        <v>0</v>
      </c>
      <c r="AI111" s="21">
        <f>'[2]20.11.23 ВО'!AI110</f>
        <v>0</v>
      </c>
      <c r="AJ111" s="47">
        <f>'[2]20.11.23 ВО'!AJ110</f>
        <v>0</v>
      </c>
      <c r="AK111" s="21">
        <f>'[2]20.11.23 ВО'!AK110</f>
        <v>0</v>
      </c>
      <c r="AL111" s="47">
        <f>'[2]20.11.23 ВО'!AL110</f>
        <v>0</v>
      </c>
      <c r="AM111" s="21">
        <f>'[2]20.11.23 ВО'!AM110</f>
        <v>0</v>
      </c>
      <c r="AN111" s="47">
        <f>'[2]20.11.23 ВО'!AN110</f>
        <v>0</v>
      </c>
      <c r="AO111" s="21">
        <f>'[2]20.11.23 ВО'!AO110</f>
        <v>0</v>
      </c>
      <c r="AP111" s="47">
        <f>'[2]20.11.23 ВО'!AP110</f>
        <v>0</v>
      </c>
      <c r="AQ111" s="21">
        <f>'[2]20.11.23 ВО'!AQ110</f>
        <v>0</v>
      </c>
      <c r="AR111" s="47">
        <f>'[2]20.11.23 ВО'!AR110</f>
        <v>0</v>
      </c>
      <c r="AS111" s="21">
        <f>'[2]20.11.23 ВО'!AS110</f>
        <v>0</v>
      </c>
      <c r="AT111" s="47">
        <f>'[2]20.11.23 ВО'!AT110</f>
        <v>0</v>
      </c>
      <c r="AU111" s="21">
        <f>'[2]20.11.23 ВО'!AU110</f>
        <v>0</v>
      </c>
      <c r="AV111" s="47">
        <f>'[2]20.11.23 ВО'!AV110</f>
        <v>0</v>
      </c>
      <c r="AW111" s="21">
        <f>'[2]20.11.23 ВО'!AW110</f>
        <v>0</v>
      </c>
      <c r="AX111" s="45">
        <f t="shared" si="27"/>
        <v>0</v>
      </c>
      <c r="AY111" s="27">
        <f t="shared" si="28"/>
        <v>0</v>
      </c>
      <c r="AZ111" s="45">
        <f t="shared" si="29"/>
        <v>0</v>
      </c>
      <c r="BA111" s="27">
        <f t="shared" si="30"/>
        <v>0</v>
      </c>
      <c r="BB111" s="45">
        <f t="shared" si="31"/>
        <v>0</v>
      </c>
      <c r="BC111" s="27">
        <f t="shared" si="32"/>
        <v>0</v>
      </c>
      <c r="BD111" s="47">
        <f>'[2]20.11.23 ВО'!BD110</f>
        <v>0</v>
      </c>
      <c r="BE111" s="21">
        <f>'[2]20.11.23 ВО'!BE110</f>
        <v>0</v>
      </c>
      <c r="BF111" s="47">
        <f>'[2]20.11.23 ВО'!BF110</f>
        <v>0</v>
      </c>
      <c r="BG111" s="21">
        <f>'[2]20.11.23 ВО'!BG110</f>
        <v>0</v>
      </c>
      <c r="BH111" s="47">
        <f>'[2]20.11.23 ВО'!BH110</f>
        <v>0</v>
      </c>
      <c r="BI111" s="21">
        <f>'[2]20.11.23 ВО'!BI110</f>
        <v>0</v>
      </c>
      <c r="BJ111" s="47">
        <f>'[2]20.11.23 ВО'!BJ110</f>
        <v>0</v>
      </c>
      <c r="BK111" s="21">
        <f>'[2]20.11.23 ВО'!BK110</f>
        <v>0</v>
      </c>
      <c r="BL111" s="47">
        <f>'[2]20.11.23 ВО'!BL110</f>
        <v>0</v>
      </c>
      <c r="BM111" s="21">
        <f>'[2]20.11.23 ВО'!BM110</f>
        <v>0</v>
      </c>
      <c r="BN111" s="47">
        <f>'[2]20.11.23 ВО'!BN110</f>
        <v>0</v>
      </c>
      <c r="BO111" s="21">
        <f>'[2]20.11.23 ВО'!BO110</f>
        <v>0</v>
      </c>
      <c r="BP111" s="45">
        <f t="shared" si="33"/>
        <v>0</v>
      </c>
      <c r="BQ111" s="27">
        <f t="shared" si="34"/>
        <v>0</v>
      </c>
      <c r="BR111" s="45">
        <f t="shared" si="35"/>
        <v>0</v>
      </c>
      <c r="BS111" s="21">
        <f t="shared" si="36"/>
        <v>0</v>
      </c>
      <c r="BT111" s="45">
        <f t="shared" si="37"/>
        <v>0</v>
      </c>
      <c r="BU111" s="21">
        <f t="shared" si="38"/>
        <v>0</v>
      </c>
      <c r="BV111" s="47">
        <f>'[2]20.11.23 ВО'!BV110</f>
        <v>0</v>
      </c>
      <c r="BW111" s="21">
        <f>'[2]20.11.23 ВО'!BW110</f>
        <v>0</v>
      </c>
      <c r="BX111" s="47">
        <f>'[2]20.11.23 ВО'!BX110</f>
        <v>0</v>
      </c>
      <c r="BY111" s="21">
        <f>'[2]20.11.23 ВО'!BY110</f>
        <v>0</v>
      </c>
      <c r="BZ111" s="47">
        <f>'[2]20.11.23 ВО'!BZ110</f>
        <v>0</v>
      </c>
      <c r="CA111" s="21">
        <f>'[2]20.11.23 ВО'!CA110</f>
        <v>0</v>
      </c>
      <c r="CB111" s="47">
        <f>'[2]20.11.23 ВО'!CB110</f>
        <v>0</v>
      </c>
      <c r="CC111" s="21">
        <f>'[2]20.11.23 ВО'!CC110</f>
        <v>0</v>
      </c>
      <c r="CD111" s="47">
        <f>'[2]20.11.23 ВО'!CD110</f>
        <v>0</v>
      </c>
      <c r="CE111" s="21">
        <f>'[2]20.11.23 ВО'!CE110</f>
        <v>0</v>
      </c>
    </row>
    <row r="112" spans="1:83" s="19" customFormat="1" ht="30" customHeight="1" x14ac:dyDescent="0.25">
      <c r="A112" s="15"/>
      <c r="B112" s="17"/>
      <c r="C112" s="15"/>
      <c r="D112" s="26"/>
      <c r="E112" s="26"/>
      <c r="F112" s="27">
        <f t="shared" si="42"/>
        <v>0</v>
      </c>
      <c r="G112" s="47">
        <f>'[2]20.11.23 ВО'!G111</f>
        <v>0</v>
      </c>
      <c r="H112" s="21">
        <f>'[2]20.11.23 ВО'!H111</f>
        <v>0</v>
      </c>
      <c r="I112" s="47">
        <f>'[2]20.11.23 ВО'!I111</f>
        <v>0</v>
      </c>
      <c r="J112" s="21">
        <f>'[2]20.11.23 ВО'!J111</f>
        <v>0</v>
      </c>
      <c r="K112" s="27">
        <f t="shared" si="43"/>
        <v>0</v>
      </c>
      <c r="L112" s="47">
        <f>'[2]20.11.23 ВО'!L111</f>
        <v>0</v>
      </c>
      <c r="M112" s="21">
        <f>'[2]20.11.23 ВО'!M111</f>
        <v>0</v>
      </c>
      <c r="N112" s="47">
        <f>'[2]20.11.23 ВО'!N111</f>
        <v>0</v>
      </c>
      <c r="O112" s="21">
        <f>'[2]20.11.23 ВО'!O111</f>
        <v>0</v>
      </c>
      <c r="P112" s="47">
        <f>'[2]20.11.23 ВО'!P111</f>
        <v>0</v>
      </c>
      <c r="Q112" s="21">
        <f>'[2]20.11.23 ВО'!Q111</f>
        <v>0</v>
      </c>
      <c r="R112" s="47">
        <f>'[2]20.11.23 ВО'!R111</f>
        <v>0</v>
      </c>
      <c r="S112" s="21">
        <f>'[2]20.11.23 ВО'!S111</f>
        <v>0</v>
      </c>
      <c r="T112" s="47">
        <f>'[2]20.11.23 ВО'!T111</f>
        <v>0</v>
      </c>
      <c r="U112" s="21">
        <f>'[2]20.11.23 ВО'!U111</f>
        <v>0</v>
      </c>
      <c r="V112" s="47">
        <f>'[2]20.11.23 ВО'!V111</f>
        <v>0</v>
      </c>
      <c r="W112" s="21">
        <f>'[2]20.11.23 ВО'!W111</f>
        <v>0</v>
      </c>
      <c r="X112" s="47">
        <f>'[2]20.11.23 ВО'!X111</f>
        <v>0</v>
      </c>
      <c r="Y112" s="21">
        <f>'[2]20.11.23 ВО'!Y111</f>
        <v>0</v>
      </c>
      <c r="Z112" s="47">
        <f>'[2]20.11.23 ВО'!Z111</f>
        <v>0</v>
      </c>
      <c r="AA112" s="21">
        <f>'[2]20.11.23 ВО'!AA111</f>
        <v>0</v>
      </c>
      <c r="AB112" s="47">
        <f>'[2]20.11.23 ВО'!AB111</f>
        <v>0</v>
      </c>
      <c r="AC112" s="21">
        <f>'[2]20.11.23 ВО'!AC111</f>
        <v>0</v>
      </c>
      <c r="AD112" s="47">
        <f>'[2]20.11.23 ВО'!AD111</f>
        <v>0</v>
      </c>
      <c r="AE112" s="21">
        <f>'[2]20.11.23 ВО'!AE111</f>
        <v>0</v>
      </c>
      <c r="AF112" s="47">
        <f>'[2]20.11.23 ВО'!AF111</f>
        <v>0</v>
      </c>
      <c r="AG112" s="21">
        <f>'[2]20.11.23 ВО'!AG111</f>
        <v>0</v>
      </c>
      <c r="AH112" s="47">
        <f>'[2]20.11.23 ВО'!AH111</f>
        <v>0</v>
      </c>
      <c r="AI112" s="21">
        <f>'[2]20.11.23 ВО'!AI111</f>
        <v>0</v>
      </c>
      <c r="AJ112" s="47">
        <f>'[2]20.11.23 ВО'!AJ111</f>
        <v>0</v>
      </c>
      <c r="AK112" s="21">
        <f>'[2]20.11.23 ВО'!AK111</f>
        <v>0</v>
      </c>
      <c r="AL112" s="47">
        <f>'[2]20.11.23 ВО'!AL111</f>
        <v>0</v>
      </c>
      <c r="AM112" s="21">
        <f>'[2]20.11.23 ВО'!AM111</f>
        <v>0</v>
      </c>
      <c r="AN112" s="47">
        <f>'[2]20.11.23 ВО'!AN111</f>
        <v>0</v>
      </c>
      <c r="AO112" s="21">
        <f>'[2]20.11.23 ВО'!AO111</f>
        <v>0</v>
      </c>
      <c r="AP112" s="47">
        <f>'[2]20.11.23 ВО'!AP111</f>
        <v>0</v>
      </c>
      <c r="AQ112" s="21">
        <f>'[2]20.11.23 ВО'!AQ111</f>
        <v>0</v>
      </c>
      <c r="AR112" s="47">
        <f>'[2]20.11.23 ВО'!AR111</f>
        <v>0</v>
      </c>
      <c r="AS112" s="21">
        <f>'[2]20.11.23 ВО'!AS111</f>
        <v>0</v>
      </c>
      <c r="AT112" s="47">
        <f>'[2]20.11.23 ВО'!AT111</f>
        <v>0</v>
      </c>
      <c r="AU112" s="21">
        <f>'[2]20.11.23 ВО'!AU111</f>
        <v>0</v>
      </c>
      <c r="AV112" s="47">
        <f>'[2]20.11.23 ВО'!AV111</f>
        <v>0</v>
      </c>
      <c r="AW112" s="21">
        <f>'[2]20.11.23 ВО'!AW111</f>
        <v>0</v>
      </c>
      <c r="AX112" s="45">
        <f t="shared" si="27"/>
        <v>0</v>
      </c>
      <c r="AY112" s="27">
        <f t="shared" si="28"/>
        <v>0</v>
      </c>
      <c r="AZ112" s="45">
        <f t="shared" si="29"/>
        <v>0</v>
      </c>
      <c r="BA112" s="27">
        <f t="shared" si="30"/>
        <v>0</v>
      </c>
      <c r="BB112" s="45">
        <f t="shared" si="31"/>
        <v>0</v>
      </c>
      <c r="BC112" s="27">
        <f t="shared" si="32"/>
        <v>0</v>
      </c>
      <c r="BD112" s="47">
        <f>'[2]20.11.23 ВО'!BD111</f>
        <v>0</v>
      </c>
      <c r="BE112" s="21">
        <f>'[2]20.11.23 ВО'!BE111</f>
        <v>0</v>
      </c>
      <c r="BF112" s="47">
        <f>'[2]20.11.23 ВО'!BF111</f>
        <v>0</v>
      </c>
      <c r="BG112" s="21">
        <f>'[2]20.11.23 ВО'!BG111</f>
        <v>0</v>
      </c>
      <c r="BH112" s="47">
        <f>'[2]20.11.23 ВО'!BH111</f>
        <v>0</v>
      </c>
      <c r="BI112" s="21">
        <f>'[2]20.11.23 ВО'!BI111</f>
        <v>0</v>
      </c>
      <c r="BJ112" s="47">
        <f>'[2]20.11.23 ВО'!BJ111</f>
        <v>0</v>
      </c>
      <c r="BK112" s="21">
        <f>'[2]20.11.23 ВО'!BK111</f>
        <v>0</v>
      </c>
      <c r="BL112" s="47">
        <f>'[2]20.11.23 ВО'!BL111</f>
        <v>0</v>
      </c>
      <c r="BM112" s="21">
        <f>'[2]20.11.23 ВО'!BM111</f>
        <v>0</v>
      </c>
      <c r="BN112" s="47">
        <f>'[2]20.11.23 ВО'!BN111</f>
        <v>0</v>
      </c>
      <c r="BO112" s="21">
        <f>'[2]20.11.23 ВО'!BO111</f>
        <v>0</v>
      </c>
      <c r="BP112" s="45">
        <f t="shared" si="33"/>
        <v>0</v>
      </c>
      <c r="BQ112" s="27">
        <f t="shared" si="34"/>
        <v>0</v>
      </c>
      <c r="BR112" s="45">
        <f t="shared" si="35"/>
        <v>0</v>
      </c>
      <c r="BS112" s="21">
        <f t="shared" si="36"/>
        <v>0</v>
      </c>
      <c r="BT112" s="45">
        <f t="shared" si="37"/>
        <v>0</v>
      </c>
      <c r="BU112" s="21">
        <f t="shared" si="38"/>
        <v>0</v>
      </c>
      <c r="BV112" s="47">
        <f>'[2]20.11.23 ВО'!BV111</f>
        <v>0</v>
      </c>
      <c r="BW112" s="21">
        <f>'[2]20.11.23 ВО'!BW111</f>
        <v>0</v>
      </c>
      <c r="BX112" s="47">
        <f>'[2]20.11.23 ВО'!BX111</f>
        <v>0</v>
      </c>
      <c r="BY112" s="21">
        <f>'[2]20.11.23 ВО'!BY111</f>
        <v>0</v>
      </c>
      <c r="BZ112" s="47">
        <f>'[2]20.11.23 ВО'!BZ111</f>
        <v>0</v>
      </c>
      <c r="CA112" s="21">
        <f>'[2]20.11.23 ВО'!CA111</f>
        <v>0</v>
      </c>
      <c r="CB112" s="47">
        <f>'[2]20.11.23 ВО'!CB111</f>
        <v>0</v>
      </c>
      <c r="CC112" s="21">
        <f>'[2]20.11.23 ВО'!CC111</f>
        <v>0</v>
      </c>
      <c r="CD112" s="47">
        <f>'[2]20.11.23 ВО'!CD111</f>
        <v>0</v>
      </c>
      <c r="CE112" s="21">
        <f>'[2]20.11.23 ВО'!CE111</f>
        <v>0</v>
      </c>
    </row>
    <row r="113" spans="1:83" s="19" customFormat="1" ht="30" customHeight="1" x14ac:dyDescent="0.25">
      <c r="A113" s="15">
        <f>A111+1</f>
        <v>89</v>
      </c>
      <c r="B113" s="17" t="s">
        <v>238</v>
      </c>
      <c r="C113" s="15" t="s">
        <v>239</v>
      </c>
      <c r="D113" s="26"/>
      <c r="E113" s="26" t="s">
        <v>111</v>
      </c>
      <c r="F113" s="27">
        <f t="shared" si="42"/>
        <v>415800458.74000001</v>
      </c>
      <c r="G113" s="47">
        <f>'[2]20.11.23 ВО'!G112</f>
        <v>0</v>
      </c>
      <c r="H113" s="21">
        <f>'[2]20.11.23 ВО'!H112</f>
        <v>0</v>
      </c>
      <c r="I113" s="47">
        <f>'[2]20.11.23 ВО'!I112</f>
        <v>0</v>
      </c>
      <c r="J113" s="21">
        <f>'[2]20.11.23 ВО'!J112</f>
        <v>0</v>
      </c>
      <c r="K113" s="27">
        <f t="shared" si="43"/>
        <v>184693309.09999999</v>
      </c>
      <c r="L113" s="47">
        <f>'[2]20.11.23 ВО'!L112</f>
        <v>104681</v>
      </c>
      <c r="M113" s="21">
        <f>'[2]20.11.23 ВО'!M112</f>
        <v>51894145.689999998</v>
      </c>
      <c r="N113" s="47">
        <f>'[2]20.11.23 ВО'!N112</f>
        <v>2422</v>
      </c>
      <c r="O113" s="21">
        <f>'[2]20.11.23 ВО'!O112</f>
        <v>4578034.7</v>
      </c>
      <c r="P113" s="47">
        <f>'[2]20.11.23 ВО'!P112</f>
        <v>12446</v>
      </c>
      <c r="Q113" s="21">
        <f>'[2]20.11.23 ВО'!Q112</f>
        <v>33773847.32</v>
      </c>
      <c r="R113" s="47">
        <f>'[2]20.11.23 ВО'!R112</f>
        <v>2053</v>
      </c>
      <c r="S113" s="21">
        <f>'[2]20.11.23 ВО'!S112</f>
        <v>2140044.17</v>
      </c>
      <c r="T113" s="47">
        <f>'[2]20.11.23 ВО'!T112</f>
        <v>89813</v>
      </c>
      <c r="U113" s="21">
        <f>'[2]20.11.23 ВО'!U112</f>
        <v>13542263.67</v>
      </c>
      <c r="V113" s="47">
        <f>'[2]20.11.23 ВО'!V112</f>
        <v>0</v>
      </c>
      <c r="W113" s="21">
        <f>'[2]20.11.23 ВО'!W112</f>
        <v>0</v>
      </c>
      <c r="X113" s="47">
        <f>'[2]20.11.23 ВО'!X112</f>
        <v>26072</v>
      </c>
      <c r="Y113" s="21">
        <f>'[2]20.11.23 ВО'!Y112</f>
        <v>20145700.300000001</v>
      </c>
      <c r="Z113" s="47">
        <f>'[2]20.11.23 ВО'!Z112</f>
        <v>100425</v>
      </c>
      <c r="AA113" s="21">
        <f>'[2]20.11.23 ВО'!AA112</f>
        <v>105926349.83</v>
      </c>
      <c r="AB113" s="47">
        <f>'[2]20.11.23 ВО'!AB112</f>
        <v>1791</v>
      </c>
      <c r="AC113" s="21">
        <f>'[2]20.11.23 ВО'!AC112</f>
        <v>35651646</v>
      </c>
      <c r="AD113" s="47">
        <f>'[2]20.11.23 ВО'!AD112</f>
        <v>7095</v>
      </c>
      <c r="AE113" s="21">
        <f>'[2]20.11.23 ВО'!AE112</f>
        <v>5081397.3899999997</v>
      </c>
      <c r="AF113" s="47">
        <f>'[2]20.11.23 ВО'!AF112</f>
        <v>0</v>
      </c>
      <c r="AG113" s="21">
        <f>'[2]20.11.23 ВО'!AG112</f>
        <v>0</v>
      </c>
      <c r="AH113" s="47">
        <f>'[2]20.11.23 ВО'!AH112</f>
        <v>0</v>
      </c>
      <c r="AI113" s="21">
        <f>'[2]20.11.23 ВО'!AI112</f>
        <v>0</v>
      </c>
      <c r="AJ113" s="47">
        <f>'[2]20.11.23 ВО'!AJ112</f>
        <v>5033</v>
      </c>
      <c r="AK113" s="21">
        <f>'[2]20.11.23 ВО'!AK112</f>
        <v>2982819.53</v>
      </c>
      <c r="AL113" s="47">
        <f>'[2]20.11.23 ВО'!AL112</f>
        <v>2062</v>
      </c>
      <c r="AM113" s="21">
        <f>'[2]20.11.23 ВО'!AM112</f>
        <v>2098577.86</v>
      </c>
      <c r="AN113" s="47">
        <f>'[2]20.11.23 ВО'!AN112</f>
        <v>0</v>
      </c>
      <c r="AO113" s="21">
        <f>'[2]20.11.23 ВО'!AO112</f>
        <v>0</v>
      </c>
      <c r="AP113" s="47">
        <f>'[2]20.11.23 ВО'!AP112</f>
        <v>0</v>
      </c>
      <c r="AQ113" s="21">
        <f>'[2]20.11.23 ВО'!AQ112</f>
        <v>0</v>
      </c>
      <c r="AR113" s="47">
        <f>'[2]20.11.23 ВО'!AR112</f>
        <v>0</v>
      </c>
      <c r="AS113" s="21">
        <f>'[2]20.11.23 ВО'!AS112</f>
        <v>0</v>
      </c>
      <c r="AT113" s="47">
        <f>'[2]20.11.23 ВО'!AT112</f>
        <v>0</v>
      </c>
      <c r="AU113" s="21">
        <f>'[2]20.11.23 ВО'!AU112</f>
        <v>0</v>
      </c>
      <c r="AV113" s="47">
        <f>'[2]20.11.23 ВО'!AV112</f>
        <v>1169</v>
      </c>
      <c r="AW113" s="21">
        <f>'[2]20.11.23 ВО'!AW112</f>
        <v>1645715.89</v>
      </c>
      <c r="AX113" s="45">
        <f t="shared" si="27"/>
        <v>4091</v>
      </c>
      <c r="AY113" s="27">
        <f t="shared" si="28"/>
        <v>60527596.170000002</v>
      </c>
      <c r="AZ113" s="45">
        <f t="shared" si="29"/>
        <v>0</v>
      </c>
      <c r="BA113" s="27">
        <f t="shared" si="30"/>
        <v>0</v>
      </c>
      <c r="BB113" s="45">
        <f t="shared" si="31"/>
        <v>1455</v>
      </c>
      <c r="BC113" s="27">
        <f t="shared" si="32"/>
        <v>34794049.75</v>
      </c>
      <c r="BD113" s="47">
        <f>'[2]20.11.23 ВО'!BD112</f>
        <v>778</v>
      </c>
      <c r="BE113" s="21">
        <f>'[2]20.11.23 ВО'!BE112</f>
        <v>13019048.050000001</v>
      </c>
      <c r="BF113" s="47">
        <f>'[2]20.11.23 ВО'!BF112</f>
        <v>0</v>
      </c>
      <c r="BG113" s="21">
        <f>'[2]20.11.23 ВО'!BG112</f>
        <v>0</v>
      </c>
      <c r="BH113" s="47">
        <f>'[2]20.11.23 ВО'!BH112</f>
        <v>407</v>
      </c>
      <c r="BI113" s="21">
        <f>'[2]20.11.23 ВО'!BI112</f>
        <v>9612131.4299999997</v>
      </c>
      <c r="BJ113" s="47">
        <f>'[2]20.11.23 ВО'!BJ112</f>
        <v>3313</v>
      </c>
      <c r="BK113" s="21">
        <f>'[2]20.11.23 ВО'!BK112</f>
        <v>47508548.119999997</v>
      </c>
      <c r="BL113" s="47">
        <f>'[2]20.11.23 ВО'!BL112</f>
        <v>0</v>
      </c>
      <c r="BM113" s="21">
        <f>'[2]20.11.23 ВО'!BM112</f>
        <v>0</v>
      </c>
      <c r="BN113" s="47">
        <f>'[2]20.11.23 ВО'!BN112</f>
        <v>1048</v>
      </c>
      <c r="BO113" s="21">
        <f>'[2]20.11.23 ВО'!BO112</f>
        <v>25181918.32</v>
      </c>
      <c r="BP113" s="45">
        <f t="shared" si="33"/>
        <v>5740</v>
      </c>
      <c r="BQ113" s="27">
        <f t="shared" si="34"/>
        <v>170579553.47</v>
      </c>
      <c r="BR113" s="45">
        <f t="shared" si="35"/>
        <v>0</v>
      </c>
      <c r="BS113" s="21">
        <f t="shared" si="36"/>
        <v>0</v>
      </c>
      <c r="BT113" s="45">
        <f t="shared" si="37"/>
        <v>2500</v>
      </c>
      <c r="BU113" s="21">
        <f t="shared" si="38"/>
        <v>84888018.620000005</v>
      </c>
      <c r="BV113" s="47">
        <f>'[2]20.11.23 ВО'!BV112</f>
        <v>5682</v>
      </c>
      <c r="BW113" s="21">
        <f>'[2]20.11.23 ВО'!BW112</f>
        <v>161152063.47</v>
      </c>
      <c r="BX113" s="47">
        <f>'[2]20.11.23 ВО'!BX112</f>
        <v>0</v>
      </c>
      <c r="BY113" s="21">
        <f>'[2]20.11.23 ВО'!BY112</f>
        <v>0</v>
      </c>
      <c r="BZ113" s="47">
        <f>'[2]20.11.23 ВО'!BZ112</f>
        <v>2500</v>
      </c>
      <c r="CA113" s="21">
        <f>'[2]20.11.23 ВО'!CA112</f>
        <v>84888018.620000005</v>
      </c>
      <c r="CB113" s="47">
        <f>'[2]20.11.23 ВО'!CB112</f>
        <v>58</v>
      </c>
      <c r="CC113" s="21">
        <f>'[2]20.11.23 ВО'!CC112</f>
        <v>9427490</v>
      </c>
      <c r="CD113" s="47">
        <f>'[2]20.11.23 ВО'!CD112</f>
        <v>0</v>
      </c>
      <c r="CE113" s="21">
        <f>'[2]20.11.23 ВО'!CE112</f>
        <v>0</v>
      </c>
    </row>
    <row r="114" spans="1:83" s="19" customFormat="1" ht="30" customHeight="1" x14ac:dyDescent="0.25">
      <c r="A114" s="15">
        <f t="shared" si="44"/>
        <v>90</v>
      </c>
      <c r="B114" s="17" t="s">
        <v>240</v>
      </c>
      <c r="C114" s="15" t="s">
        <v>241</v>
      </c>
      <c r="D114" s="26"/>
      <c r="E114" s="26" t="s">
        <v>111</v>
      </c>
      <c r="F114" s="27">
        <f t="shared" si="42"/>
        <v>6601371.8099999996</v>
      </c>
      <c r="G114" s="47">
        <f>'[2]20.11.23 ВО'!G113</f>
        <v>0</v>
      </c>
      <c r="H114" s="21">
        <f>'[2]20.11.23 ВО'!H113</f>
        <v>0</v>
      </c>
      <c r="I114" s="47">
        <f>'[2]20.11.23 ВО'!I113</f>
        <v>0</v>
      </c>
      <c r="J114" s="21">
        <f>'[2]20.11.23 ВО'!J113</f>
        <v>0</v>
      </c>
      <c r="K114" s="27">
        <f t="shared" si="43"/>
        <v>5873963.3700000001</v>
      </c>
      <c r="L114" s="47">
        <f>'[2]20.11.23 ВО'!L113</f>
        <v>2778</v>
      </c>
      <c r="M114" s="21">
        <f>'[2]20.11.23 ВО'!M113</f>
        <v>676230.34</v>
      </c>
      <c r="N114" s="47">
        <f>'[2]20.11.23 ВО'!N113</f>
        <v>0</v>
      </c>
      <c r="O114" s="21">
        <f>'[2]20.11.23 ВО'!O113</f>
        <v>0</v>
      </c>
      <c r="P114" s="47">
        <f>'[2]20.11.23 ВО'!P113</f>
        <v>0</v>
      </c>
      <c r="Q114" s="21">
        <f>'[2]20.11.23 ВО'!Q113</f>
        <v>0</v>
      </c>
      <c r="R114" s="47">
        <f>'[2]20.11.23 ВО'!R113</f>
        <v>0</v>
      </c>
      <c r="S114" s="21">
        <f>'[2]20.11.23 ВО'!S113</f>
        <v>0</v>
      </c>
      <c r="T114" s="47">
        <f>'[2]20.11.23 ВО'!T113</f>
        <v>2778</v>
      </c>
      <c r="U114" s="21">
        <f>'[2]20.11.23 ВО'!U113</f>
        <v>676230.34</v>
      </c>
      <c r="V114" s="47">
        <f>'[2]20.11.23 ВО'!V113</f>
        <v>0</v>
      </c>
      <c r="W114" s="21">
        <f>'[2]20.11.23 ВО'!W113</f>
        <v>0</v>
      </c>
      <c r="X114" s="47">
        <f>'[2]20.11.23 ВО'!X113</f>
        <v>0</v>
      </c>
      <c r="Y114" s="21">
        <f>'[2]20.11.23 ВО'!Y113</f>
        <v>0</v>
      </c>
      <c r="Z114" s="47">
        <f>'[2]20.11.23 ВО'!Z113</f>
        <v>5163</v>
      </c>
      <c r="AA114" s="21">
        <f>'[2]20.11.23 ВО'!AA113</f>
        <v>5197733.03</v>
      </c>
      <c r="AB114" s="47">
        <f>'[2]20.11.23 ВО'!AB113</f>
        <v>0</v>
      </c>
      <c r="AC114" s="21">
        <f>'[2]20.11.23 ВО'!AC113</f>
        <v>0</v>
      </c>
      <c r="AD114" s="47">
        <f>'[2]20.11.23 ВО'!AD113</f>
        <v>0</v>
      </c>
      <c r="AE114" s="21">
        <f>'[2]20.11.23 ВО'!AE113</f>
        <v>0</v>
      </c>
      <c r="AF114" s="47">
        <f>'[2]20.11.23 ВО'!AF113</f>
        <v>0</v>
      </c>
      <c r="AG114" s="21">
        <f>'[2]20.11.23 ВО'!AG113</f>
        <v>0</v>
      </c>
      <c r="AH114" s="47">
        <f>'[2]20.11.23 ВО'!AH113</f>
        <v>0</v>
      </c>
      <c r="AI114" s="21">
        <f>'[2]20.11.23 ВО'!AI113</f>
        <v>0</v>
      </c>
      <c r="AJ114" s="47">
        <f>'[2]20.11.23 ВО'!AJ113</f>
        <v>0</v>
      </c>
      <c r="AK114" s="21">
        <f>'[2]20.11.23 ВО'!AK113</f>
        <v>0</v>
      </c>
      <c r="AL114" s="47">
        <f>'[2]20.11.23 ВО'!AL113</f>
        <v>0</v>
      </c>
      <c r="AM114" s="21">
        <f>'[2]20.11.23 ВО'!AM113</f>
        <v>0</v>
      </c>
      <c r="AN114" s="47">
        <f>'[2]20.11.23 ВО'!AN113</f>
        <v>0</v>
      </c>
      <c r="AO114" s="21">
        <f>'[2]20.11.23 ВО'!AO113</f>
        <v>0</v>
      </c>
      <c r="AP114" s="47">
        <f>'[2]20.11.23 ВО'!AP113</f>
        <v>0</v>
      </c>
      <c r="AQ114" s="21">
        <f>'[2]20.11.23 ВО'!AQ113</f>
        <v>0</v>
      </c>
      <c r="AR114" s="47">
        <f>'[2]20.11.23 ВО'!AR113</f>
        <v>0</v>
      </c>
      <c r="AS114" s="21">
        <f>'[2]20.11.23 ВО'!AS113</f>
        <v>0</v>
      </c>
      <c r="AT114" s="47">
        <f>'[2]20.11.23 ВО'!AT113</f>
        <v>0</v>
      </c>
      <c r="AU114" s="21">
        <f>'[2]20.11.23 ВО'!AU113</f>
        <v>0</v>
      </c>
      <c r="AV114" s="47">
        <f>'[2]20.11.23 ВО'!AV113</f>
        <v>0</v>
      </c>
      <c r="AW114" s="21">
        <f>'[2]20.11.23 ВО'!AW113</f>
        <v>0</v>
      </c>
      <c r="AX114" s="45">
        <f t="shared" si="27"/>
        <v>72</v>
      </c>
      <c r="AY114" s="27">
        <f t="shared" si="28"/>
        <v>727408.44</v>
      </c>
      <c r="AZ114" s="45">
        <f t="shared" si="29"/>
        <v>0</v>
      </c>
      <c r="BA114" s="27">
        <f t="shared" si="30"/>
        <v>0</v>
      </c>
      <c r="BB114" s="45">
        <f t="shared" si="31"/>
        <v>0</v>
      </c>
      <c r="BC114" s="27">
        <f t="shared" si="32"/>
        <v>0</v>
      </c>
      <c r="BD114" s="47">
        <f>'[2]20.11.23 ВО'!BD113</f>
        <v>72</v>
      </c>
      <c r="BE114" s="21">
        <f>'[2]20.11.23 ВО'!BE113</f>
        <v>727408.44</v>
      </c>
      <c r="BF114" s="47">
        <f>'[2]20.11.23 ВО'!BF113</f>
        <v>0</v>
      </c>
      <c r="BG114" s="21">
        <f>'[2]20.11.23 ВО'!BG113</f>
        <v>0</v>
      </c>
      <c r="BH114" s="47">
        <f>'[2]20.11.23 ВО'!BH113</f>
        <v>0</v>
      </c>
      <c r="BI114" s="21">
        <f>'[2]20.11.23 ВО'!BI113</f>
        <v>0</v>
      </c>
      <c r="BJ114" s="47">
        <f>'[2]20.11.23 ВО'!BJ113</f>
        <v>0</v>
      </c>
      <c r="BK114" s="21">
        <f>'[2]20.11.23 ВО'!BK113</f>
        <v>0</v>
      </c>
      <c r="BL114" s="47">
        <f>'[2]20.11.23 ВО'!BL113</f>
        <v>0</v>
      </c>
      <c r="BM114" s="21">
        <f>'[2]20.11.23 ВО'!BM113</f>
        <v>0</v>
      </c>
      <c r="BN114" s="47">
        <f>'[2]20.11.23 ВО'!BN113</f>
        <v>0</v>
      </c>
      <c r="BO114" s="21">
        <f>'[2]20.11.23 ВО'!BO113</f>
        <v>0</v>
      </c>
      <c r="BP114" s="45">
        <f t="shared" si="33"/>
        <v>0</v>
      </c>
      <c r="BQ114" s="27">
        <f t="shared" si="34"/>
        <v>0</v>
      </c>
      <c r="BR114" s="45">
        <f t="shared" si="35"/>
        <v>0</v>
      </c>
      <c r="BS114" s="21">
        <f t="shared" si="36"/>
        <v>0</v>
      </c>
      <c r="BT114" s="45">
        <f t="shared" si="37"/>
        <v>0</v>
      </c>
      <c r="BU114" s="21">
        <f t="shared" si="38"/>
        <v>0</v>
      </c>
      <c r="BV114" s="47">
        <f>'[2]20.11.23 ВО'!BV113</f>
        <v>0</v>
      </c>
      <c r="BW114" s="21">
        <f>'[2]20.11.23 ВО'!BW113</f>
        <v>0</v>
      </c>
      <c r="BX114" s="47">
        <f>'[2]20.11.23 ВО'!BX113</f>
        <v>0</v>
      </c>
      <c r="BY114" s="21">
        <f>'[2]20.11.23 ВО'!BY113</f>
        <v>0</v>
      </c>
      <c r="BZ114" s="47">
        <f>'[2]20.11.23 ВО'!BZ113</f>
        <v>0</v>
      </c>
      <c r="CA114" s="21">
        <f>'[2]20.11.23 ВО'!CA113</f>
        <v>0</v>
      </c>
      <c r="CB114" s="47">
        <f>'[2]20.11.23 ВО'!CB113</f>
        <v>0</v>
      </c>
      <c r="CC114" s="21">
        <f>'[2]20.11.23 ВО'!CC113</f>
        <v>0</v>
      </c>
      <c r="CD114" s="47">
        <f>'[2]20.11.23 ВО'!CD113</f>
        <v>0</v>
      </c>
      <c r="CE114" s="21">
        <f>'[2]20.11.23 ВО'!CE113</f>
        <v>0</v>
      </c>
    </row>
    <row r="115" spans="1:83" s="19" customFormat="1" ht="30" customHeight="1" x14ac:dyDescent="0.25">
      <c r="A115" s="15">
        <f t="shared" si="44"/>
        <v>91</v>
      </c>
      <c r="B115" s="17" t="s">
        <v>242</v>
      </c>
      <c r="C115" s="15" t="s">
        <v>243</v>
      </c>
      <c r="D115" s="26"/>
      <c r="E115" s="26" t="s">
        <v>111</v>
      </c>
      <c r="F115" s="27">
        <f t="shared" si="42"/>
        <v>376645.05</v>
      </c>
      <c r="G115" s="47">
        <f>'[2]20.11.23 ВО'!G114</f>
        <v>0</v>
      </c>
      <c r="H115" s="21">
        <f>'[2]20.11.23 ВО'!H114</f>
        <v>0</v>
      </c>
      <c r="I115" s="47">
        <f>'[2]20.11.23 ВО'!I114</f>
        <v>0</v>
      </c>
      <c r="J115" s="21">
        <f>'[2]20.11.23 ВО'!J114</f>
        <v>0</v>
      </c>
      <c r="K115" s="27">
        <f t="shared" si="43"/>
        <v>376645.05</v>
      </c>
      <c r="L115" s="47">
        <f>'[2]20.11.23 ВО'!L114</f>
        <v>13</v>
      </c>
      <c r="M115" s="21">
        <f>'[2]20.11.23 ВО'!M114</f>
        <v>5430.52</v>
      </c>
      <c r="N115" s="47">
        <f>'[2]20.11.23 ВО'!N114</f>
        <v>0</v>
      </c>
      <c r="O115" s="21">
        <f>'[2]20.11.23 ВО'!O114</f>
        <v>0</v>
      </c>
      <c r="P115" s="47">
        <f>'[2]20.11.23 ВО'!P114</f>
        <v>0</v>
      </c>
      <c r="Q115" s="21">
        <f>'[2]20.11.23 ВО'!Q114</f>
        <v>0</v>
      </c>
      <c r="R115" s="47">
        <f>'[2]20.11.23 ВО'!R114</f>
        <v>0</v>
      </c>
      <c r="S115" s="21">
        <f>'[2]20.11.23 ВО'!S114</f>
        <v>0</v>
      </c>
      <c r="T115" s="47">
        <f>'[2]20.11.23 ВО'!T114</f>
        <v>13</v>
      </c>
      <c r="U115" s="21">
        <f>'[2]20.11.23 ВО'!U114</f>
        <v>5430.52</v>
      </c>
      <c r="V115" s="47">
        <f>'[2]20.11.23 ВО'!V114</f>
        <v>0</v>
      </c>
      <c r="W115" s="21">
        <f>'[2]20.11.23 ВО'!W114</f>
        <v>0</v>
      </c>
      <c r="X115" s="47">
        <f>'[2]20.11.23 ВО'!X114</f>
        <v>29</v>
      </c>
      <c r="Y115" s="21">
        <f>'[2]20.11.23 ВО'!Y114</f>
        <v>18655.87</v>
      </c>
      <c r="Z115" s="47">
        <f>'[2]20.11.23 ВО'!Z114</f>
        <v>324</v>
      </c>
      <c r="AA115" s="21">
        <f>'[2]20.11.23 ВО'!AA114</f>
        <v>352558.66</v>
      </c>
      <c r="AB115" s="47">
        <f>'[2]20.11.23 ВО'!AB114</f>
        <v>0</v>
      </c>
      <c r="AC115" s="21">
        <f>'[2]20.11.23 ВО'!AC114</f>
        <v>0</v>
      </c>
      <c r="AD115" s="47">
        <f>'[2]20.11.23 ВО'!AD114</f>
        <v>0</v>
      </c>
      <c r="AE115" s="21">
        <f>'[2]20.11.23 ВО'!AE114</f>
        <v>0</v>
      </c>
      <c r="AF115" s="47">
        <f>'[2]20.11.23 ВО'!AF114</f>
        <v>0</v>
      </c>
      <c r="AG115" s="21">
        <f>'[2]20.11.23 ВО'!AG114</f>
        <v>0</v>
      </c>
      <c r="AH115" s="47">
        <f>'[2]20.11.23 ВО'!AH114</f>
        <v>0</v>
      </c>
      <c r="AI115" s="21">
        <f>'[2]20.11.23 ВО'!AI114</f>
        <v>0</v>
      </c>
      <c r="AJ115" s="47">
        <f>'[2]20.11.23 ВО'!AJ114</f>
        <v>0</v>
      </c>
      <c r="AK115" s="21">
        <f>'[2]20.11.23 ВО'!AK114</f>
        <v>0</v>
      </c>
      <c r="AL115" s="47">
        <f>'[2]20.11.23 ВО'!AL114</f>
        <v>0</v>
      </c>
      <c r="AM115" s="21">
        <f>'[2]20.11.23 ВО'!AM114</f>
        <v>0</v>
      </c>
      <c r="AN115" s="47">
        <f>'[2]20.11.23 ВО'!AN114</f>
        <v>0</v>
      </c>
      <c r="AO115" s="21">
        <f>'[2]20.11.23 ВО'!AO114</f>
        <v>0</v>
      </c>
      <c r="AP115" s="47">
        <f>'[2]20.11.23 ВО'!AP114</f>
        <v>0</v>
      </c>
      <c r="AQ115" s="21">
        <f>'[2]20.11.23 ВО'!AQ114</f>
        <v>0</v>
      </c>
      <c r="AR115" s="47">
        <f>'[2]20.11.23 ВО'!AR114</f>
        <v>0</v>
      </c>
      <c r="AS115" s="21">
        <f>'[2]20.11.23 ВО'!AS114</f>
        <v>0</v>
      </c>
      <c r="AT115" s="47">
        <f>'[2]20.11.23 ВО'!AT114</f>
        <v>0</v>
      </c>
      <c r="AU115" s="21">
        <f>'[2]20.11.23 ВО'!AU114</f>
        <v>0</v>
      </c>
      <c r="AV115" s="47">
        <f>'[2]20.11.23 ВО'!AV114</f>
        <v>0</v>
      </c>
      <c r="AW115" s="21">
        <f>'[2]20.11.23 ВО'!AW114</f>
        <v>0</v>
      </c>
      <c r="AX115" s="45">
        <f t="shared" si="27"/>
        <v>0</v>
      </c>
      <c r="AY115" s="27">
        <f t="shared" si="28"/>
        <v>0</v>
      </c>
      <c r="AZ115" s="45">
        <f t="shared" si="29"/>
        <v>0</v>
      </c>
      <c r="BA115" s="27">
        <f t="shared" si="30"/>
        <v>0</v>
      </c>
      <c r="BB115" s="45">
        <f t="shared" si="31"/>
        <v>0</v>
      </c>
      <c r="BC115" s="27">
        <f t="shared" si="32"/>
        <v>0</v>
      </c>
      <c r="BD115" s="47">
        <f>'[2]20.11.23 ВО'!BD114</f>
        <v>0</v>
      </c>
      <c r="BE115" s="21">
        <f>'[2]20.11.23 ВО'!BE114</f>
        <v>0</v>
      </c>
      <c r="BF115" s="47">
        <f>'[2]20.11.23 ВО'!BF114</f>
        <v>0</v>
      </c>
      <c r="BG115" s="21">
        <f>'[2]20.11.23 ВО'!BG114</f>
        <v>0</v>
      </c>
      <c r="BH115" s="47">
        <f>'[2]20.11.23 ВО'!BH114</f>
        <v>0</v>
      </c>
      <c r="BI115" s="21">
        <f>'[2]20.11.23 ВО'!BI114</f>
        <v>0</v>
      </c>
      <c r="BJ115" s="47">
        <f>'[2]20.11.23 ВО'!BJ114</f>
        <v>0</v>
      </c>
      <c r="BK115" s="21">
        <f>'[2]20.11.23 ВО'!BK114</f>
        <v>0</v>
      </c>
      <c r="BL115" s="47">
        <f>'[2]20.11.23 ВО'!BL114</f>
        <v>0</v>
      </c>
      <c r="BM115" s="21">
        <f>'[2]20.11.23 ВО'!BM114</f>
        <v>0</v>
      </c>
      <c r="BN115" s="47">
        <f>'[2]20.11.23 ВО'!BN114</f>
        <v>0</v>
      </c>
      <c r="BO115" s="21">
        <f>'[2]20.11.23 ВО'!BO114</f>
        <v>0</v>
      </c>
      <c r="BP115" s="45">
        <f t="shared" si="33"/>
        <v>0</v>
      </c>
      <c r="BQ115" s="27">
        <f t="shared" si="34"/>
        <v>0</v>
      </c>
      <c r="BR115" s="45">
        <f t="shared" si="35"/>
        <v>0</v>
      </c>
      <c r="BS115" s="21">
        <f t="shared" si="36"/>
        <v>0</v>
      </c>
      <c r="BT115" s="45">
        <f t="shared" si="37"/>
        <v>0</v>
      </c>
      <c r="BU115" s="21">
        <f t="shared" si="38"/>
        <v>0</v>
      </c>
      <c r="BV115" s="47">
        <f>'[2]20.11.23 ВО'!BV114</f>
        <v>0</v>
      </c>
      <c r="BW115" s="21">
        <f>'[2]20.11.23 ВО'!BW114</f>
        <v>0</v>
      </c>
      <c r="BX115" s="47">
        <f>'[2]20.11.23 ВО'!BX114</f>
        <v>0</v>
      </c>
      <c r="BY115" s="21">
        <f>'[2]20.11.23 ВО'!BY114</f>
        <v>0</v>
      </c>
      <c r="BZ115" s="47">
        <f>'[2]20.11.23 ВО'!BZ114</f>
        <v>0</v>
      </c>
      <c r="CA115" s="21">
        <f>'[2]20.11.23 ВО'!CA114</f>
        <v>0</v>
      </c>
      <c r="CB115" s="47">
        <f>'[2]20.11.23 ВО'!CB114</f>
        <v>0</v>
      </c>
      <c r="CC115" s="21">
        <f>'[2]20.11.23 ВО'!CC114</f>
        <v>0</v>
      </c>
      <c r="CD115" s="47">
        <f>'[2]20.11.23 ВО'!CD114</f>
        <v>0</v>
      </c>
      <c r="CE115" s="21">
        <f>'[2]20.11.23 ВО'!CE114</f>
        <v>0</v>
      </c>
    </row>
    <row r="116" spans="1:83" s="19" customFormat="1" ht="30" customHeight="1" x14ac:dyDescent="0.25">
      <c r="A116" s="15">
        <f t="shared" si="44"/>
        <v>92</v>
      </c>
      <c r="B116" s="17" t="s">
        <v>244</v>
      </c>
      <c r="C116" s="15" t="s">
        <v>245</v>
      </c>
      <c r="D116" s="26"/>
      <c r="E116" s="26" t="s">
        <v>111</v>
      </c>
      <c r="F116" s="27">
        <f t="shared" si="42"/>
        <v>11733319.75</v>
      </c>
      <c r="G116" s="47">
        <f>'[2]20.11.23 ВО'!G115</f>
        <v>0</v>
      </c>
      <c r="H116" s="21">
        <f>'[2]20.11.23 ВО'!H115</f>
        <v>0</v>
      </c>
      <c r="I116" s="47">
        <f>'[2]20.11.23 ВО'!I115</f>
        <v>0</v>
      </c>
      <c r="J116" s="21">
        <f>'[2]20.11.23 ВО'!J115</f>
        <v>0</v>
      </c>
      <c r="K116" s="27">
        <f t="shared" si="43"/>
        <v>11030559.050000001</v>
      </c>
      <c r="L116" s="47">
        <f>'[2]20.11.23 ВО'!L115</f>
        <v>0</v>
      </c>
      <c r="M116" s="21">
        <f>'[2]20.11.23 ВО'!M115</f>
        <v>0</v>
      </c>
      <c r="N116" s="47">
        <f>'[2]20.11.23 ВО'!N115</f>
        <v>0</v>
      </c>
      <c r="O116" s="21">
        <f>'[2]20.11.23 ВО'!O115</f>
        <v>0</v>
      </c>
      <c r="P116" s="47">
        <f>'[2]20.11.23 ВО'!P115</f>
        <v>0</v>
      </c>
      <c r="Q116" s="21">
        <f>'[2]20.11.23 ВО'!Q115</f>
        <v>0</v>
      </c>
      <c r="R116" s="47">
        <f>'[2]20.11.23 ВО'!R115</f>
        <v>0</v>
      </c>
      <c r="S116" s="21">
        <f>'[2]20.11.23 ВО'!S115</f>
        <v>0</v>
      </c>
      <c r="T116" s="47">
        <f>'[2]20.11.23 ВО'!T115</f>
        <v>0</v>
      </c>
      <c r="U116" s="21">
        <f>'[2]20.11.23 ВО'!U115</f>
        <v>0</v>
      </c>
      <c r="V116" s="47">
        <f>'[2]20.11.23 ВО'!V115</f>
        <v>0</v>
      </c>
      <c r="W116" s="21">
        <f>'[2]20.11.23 ВО'!W115</f>
        <v>0</v>
      </c>
      <c r="X116" s="47">
        <f>'[2]20.11.23 ВО'!X115</f>
        <v>0</v>
      </c>
      <c r="Y116" s="21">
        <f>'[2]20.11.23 ВО'!Y115</f>
        <v>0</v>
      </c>
      <c r="Z116" s="47">
        <f>'[2]20.11.23 ВО'!Z115</f>
        <v>0</v>
      </c>
      <c r="AA116" s="21">
        <f>'[2]20.11.23 ВО'!AA115</f>
        <v>0</v>
      </c>
      <c r="AB116" s="47">
        <f>'[2]20.11.23 ВО'!AB115</f>
        <v>0</v>
      </c>
      <c r="AC116" s="21">
        <f>'[2]20.11.23 ВО'!AC115</f>
        <v>0</v>
      </c>
      <c r="AD116" s="47">
        <f>'[2]20.11.23 ВО'!AD115</f>
        <v>3542</v>
      </c>
      <c r="AE116" s="21">
        <f>'[2]20.11.23 ВО'!AE115</f>
        <v>11030559.050000001</v>
      </c>
      <c r="AF116" s="47">
        <f>'[2]20.11.23 ВО'!AF115</f>
        <v>950</v>
      </c>
      <c r="AG116" s="21">
        <f>'[2]20.11.23 ВО'!AG115</f>
        <v>2459996.6</v>
      </c>
      <c r="AH116" s="47">
        <f>'[2]20.11.23 ВО'!AH115</f>
        <v>2592</v>
      </c>
      <c r="AI116" s="21">
        <f>'[2]20.11.23 ВО'!AI115</f>
        <v>8570562.4499999993</v>
      </c>
      <c r="AJ116" s="47">
        <f>'[2]20.11.23 ВО'!AJ115</f>
        <v>0</v>
      </c>
      <c r="AK116" s="21">
        <f>'[2]20.11.23 ВО'!AK115</f>
        <v>0</v>
      </c>
      <c r="AL116" s="47">
        <f>'[2]20.11.23 ВО'!AL115</f>
        <v>0</v>
      </c>
      <c r="AM116" s="21">
        <f>'[2]20.11.23 ВО'!AM115</f>
        <v>0</v>
      </c>
      <c r="AN116" s="47">
        <f>'[2]20.11.23 ВО'!AN115</f>
        <v>0</v>
      </c>
      <c r="AO116" s="21">
        <f>'[2]20.11.23 ВО'!AO115</f>
        <v>0</v>
      </c>
      <c r="AP116" s="47">
        <f>'[2]20.11.23 ВО'!AP115</f>
        <v>0</v>
      </c>
      <c r="AQ116" s="21">
        <f>'[2]20.11.23 ВО'!AQ115</f>
        <v>0</v>
      </c>
      <c r="AR116" s="47">
        <f>'[2]20.11.23 ВО'!AR115</f>
        <v>0</v>
      </c>
      <c r="AS116" s="21">
        <f>'[2]20.11.23 ВО'!AS115</f>
        <v>0</v>
      </c>
      <c r="AT116" s="47">
        <f>'[2]20.11.23 ВО'!AT115</f>
        <v>0</v>
      </c>
      <c r="AU116" s="21">
        <f>'[2]20.11.23 ВО'!AU115</f>
        <v>0</v>
      </c>
      <c r="AV116" s="47">
        <f>'[2]20.11.23 ВО'!AV115</f>
        <v>0</v>
      </c>
      <c r="AW116" s="21">
        <f>'[2]20.11.23 ВО'!AW115</f>
        <v>0</v>
      </c>
      <c r="AX116" s="45">
        <f t="shared" si="27"/>
        <v>25</v>
      </c>
      <c r="AY116" s="27">
        <f t="shared" si="28"/>
        <v>702760.7</v>
      </c>
      <c r="AZ116" s="45">
        <f t="shared" si="29"/>
        <v>0</v>
      </c>
      <c r="BA116" s="27">
        <f t="shared" si="30"/>
        <v>0</v>
      </c>
      <c r="BB116" s="45">
        <f t="shared" si="31"/>
        <v>0</v>
      </c>
      <c r="BC116" s="27">
        <f t="shared" si="32"/>
        <v>0</v>
      </c>
      <c r="BD116" s="47">
        <f>'[2]20.11.23 ВО'!BD115</f>
        <v>25</v>
      </c>
      <c r="BE116" s="21">
        <f>'[2]20.11.23 ВО'!BE115</f>
        <v>702760.7</v>
      </c>
      <c r="BF116" s="47">
        <f>'[2]20.11.23 ВО'!BF115</f>
        <v>0</v>
      </c>
      <c r="BG116" s="21">
        <f>'[2]20.11.23 ВО'!BG115</f>
        <v>0</v>
      </c>
      <c r="BH116" s="47">
        <f>'[2]20.11.23 ВО'!BH115</f>
        <v>0</v>
      </c>
      <c r="BI116" s="21">
        <f>'[2]20.11.23 ВО'!BI115</f>
        <v>0</v>
      </c>
      <c r="BJ116" s="47">
        <f>'[2]20.11.23 ВО'!BJ115</f>
        <v>0</v>
      </c>
      <c r="BK116" s="21">
        <f>'[2]20.11.23 ВО'!BK115</f>
        <v>0</v>
      </c>
      <c r="BL116" s="47">
        <f>'[2]20.11.23 ВО'!BL115</f>
        <v>0</v>
      </c>
      <c r="BM116" s="21">
        <f>'[2]20.11.23 ВО'!BM115</f>
        <v>0</v>
      </c>
      <c r="BN116" s="47">
        <f>'[2]20.11.23 ВО'!BN115</f>
        <v>0</v>
      </c>
      <c r="BO116" s="21">
        <f>'[2]20.11.23 ВО'!BO115</f>
        <v>0</v>
      </c>
      <c r="BP116" s="45">
        <f t="shared" si="33"/>
        <v>0</v>
      </c>
      <c r="BQ116" s="27">
        <f t="shared" si="34"/>
        <v>0</v>
      </c>
      <c r="BR116" s="45">
        <f t="shared" si="35"/>
        <v>0</v>
      </c>
      <c r="BS116" s="21">
        <f t="shared" si="36"/>
        <v>0</v>
      </c>
      <c r="BT116" s="45">
        <f t="shared" si="37"/>
        <v>0</v>
      </c>
      <c r="BU116" s="21">
        <f t="shared" si="38"/>
        <v>0</v>
      </c>
      <c r="BV116" s="47">
        <f>'[2]20.11.23 ВО'!BV115</f>
        <v>0</v>
      </c>
      <c r="BW116" s="21">
        <f>'[2]20.11.23 ВО'!BW115</f>
        <v>0</v>
      </c>
      <c r="BX116" s="47">
        <f>'[2]20.11.23 ВО'!BX115</f>
        <v>0</v>
      </c>
      <c r="BY116" s="21">
        <f>'[2]20.11.23 ВО'!BY115</f>
        <v>0</v>
      </c>
      <c r="BZ116" s="47">
        <f>'[2]20.11.23 ВО'!BZ115</f>
        <v>0</v>
      </c>
      <c r="CA116" s="21">
        <f>'[2]20.11.23 ВО'!CA115</f>
        <v>0</v>
      </c>
      <c r="CB116" s="47">
        <f>'[2]20.11.23 ВО'!CB115</f>
        <v>0</v>
      </c>
      <c r="CC116" s="21">
        <f>'[2]20.11.23 ВО'!CC115</f>
        <v>0</v>
      </c>
      <c r="CD116" s="47">
        <f>'[2]20.11.23 ВО'!CD115</f>
        <v>0</v>
      </c>
      <c r="CE116" s="21">
        <f>'[2]20.11.23 ВО'!CE115</f>
        <v>0</v>
      </c>
    </row>
    <row r="117" spans="1:83" s="19" customFormat="1" ht="30" customHeight="1" x14ac:dyDescent="0.25">
      <c r="A117" s="15">
        <f t="shared" si="44"/>
        <v>93</v>
      </c>
      <c r="B117" s="17" t="s">
        <v>246</v>
      </c>
      <c r="C117" s="15" t="s">
        <v>247</v>
      </c>
      <c r="D117" s="26"/>
      <c r="E117" s="26" t="s">
        <v>111</v>
      </c>
      <c r="F117" s="27">
        <f t="shared" si="42"/>
        <v>729982.56</v>
      </c>
      <c r="G117" s="47">
        <f>'[2]20.11.23 ВО'!G116</f>
        <v>0</v>
      </c>
      <c r="H117" s="21">
        <f>'[2]20.11.23 ВО'!H116</f>
        <v>0</v>
      </c>
      <c r="I117" s="47">
        <f>'[2]20.11.23 ВО'!I116</f>
        <v>0</v>
      </c>
      <c r="J117" s="21">
        <f>'[2]20.11.23 ВО'!J116</f>
        <v>0</v>
      </c>
      <c r="K117" s="27">
        <f t="shared" si="43"/>
        <v>729982.56</v>
      </c>
      <c r="L117" s="47">
        <f>'[2]20.11.23 ВО'!L116</f>
        <v>754</v>
      </c>
      <c r="M117" s="21">
        <f>'[2]20.11.23 ВО'!M116</f>
        <v>349132.16</v>
      </c>
      <c r="N117" s="47">
        <f>'[2]20.11.23 ВО'!N116</f>
        <v>0</v>
      </c>
      <c r="O117" s="21">
        <f>'[2]20.11.23 ВО'!O116</f>
        <v>0</v>
      </c>
      <c r="P117" s="47">
        <f>'[2]20.11.23 ВО'!P116</f>
        <v>0</v>
      </c>
      <c r="Q117" s="21">
        <f>'[2]20.11.23 ВО'!Q116</f>
        <v>0</v>
      </c>
      <c r="R117" s="47">
        <f>'[2]20.11.23 ВО'!R116</f>
        <v>0</v>
      </c>
      <c r="S117" s="21">
        <f>'[2]20.11.23 ВО'!S116</f>
        <v>0</v>
      </c>
      <c r="T117" s="47">
        <f>'[2]20.11.23 ВО'!T116</f>
        <v>754</v>
      </c>
      <c r="U117" s="21">
        <f>'[2]20.11.23 ВО'!U116</f>
        <v>349132.16</v>
      </c>
      <c r="V117" s="47">
        <f>'[2]20.11.23 ВО'!V116</f>
        <v>0</v>
      </c>
      <c r="W117" s="21">
        <f>'[2]20.11.23 ВО'!W116</f>
        <v>0</v>
      </c>
      <c r="X117" s="47">
        <f>'[2]20.11.23 ВО'!X116</f>
        <v>0</v>
      </c>
      <c r="Y117" s="21">
        <f>'[2]20.11.23 ВО'!Y116</f>
        <v>0</v>
      </c>
      <c r="Z117" s="47">
        <f>'[2]20.11.23 ВО'!Z116</f>
        <v>350</v>
      </c>
      <c r="AA117" s="21">
        <f>'[2]20.11.23 ВО'!AA116</f>
        <v>380850.4</v>
      </c>
      <c r="AB117" s="47">
        <f>'[2]20.11.23 ВО'!AB116</f>
        <v>0</v>
      </c>
      <c r="AC117" s="21">
        <f>'[2]20.11.23 ВО'!AC116</f>
        <v>0</v>
      </c>
      <c r="AD117" s="47">
        <f>'[2]20.11.23 ВО'!AD116</f>
        <v>0</v>
      </c>
      <c r="AE117" s="21">
        <f>'[2]20.11.23 ВО'!AE116</f>
        <v>0</v>
      </c>
      <c r="AF117" s="47">
        <f>'[2]20.11.23 ВО'!AF116</f>
        <v>0</v>
      </c>
      <c r="AG117" s="21">
        <f>'[2]20.11.23 ВО'!AG116</f>
        <v>0</v>
      </c>
      <c r="AH117" s="47">
        <f>'[2]20.11.23 ВО'!AH116</f>
        <v>0</v>
      </c>
      <c r="AI117" s="21">
        <f>'[2]20.11.23 ВО'!AI116</f>
        <v>0</v>
      </c>
      <c r="AJ117" s="47">
        <f>'[2]20.11.23 ВО'!AJ116</f>
        <v>0</v>
      </c>
      <c r="AK117" s="21">
        <f>'[2]20.11.23 ВО'!AK116</f>
        <v>0</v>
      </c>
      <c r="AL117" s="47">
        <f>'[2]20.11.23 ВО'!AL116</f>
        <v>0</v>
      </c>
      <c r="AM117" s="21">
        <f>'[2]20.11.23 ВО'!AM116</f>
        <v>0</v>
      </c>
      <c r="AN117" s="47">
        <f>'[2]20.11.23 ВО'!AN116</f>
        <v>0</v>
      </c>
      <c r="AO117" s="21">
        <f>'[2]20.11.23 ВО'!AO116</f>
        <v>0</v>
      </c>
      <c r="AP117" s="47">
        <f>'[2]20.11.23 ВО'!AP116</f>
        <v>0</v>
      </c>
      <c r="AQ117" s="21">
        <f>'[2]20.11.23 ВО'!AQ116</f>
        <v>0</v>
      </c>
      <c r="AR117" s="47">
        <f>'[2]20.11.23 ВО'!AR116</f>
        <v>0</v>
      </c>
      <c r="AS117" s="21">
        <f>'[2]20.11.23 ВО'!AS116</f>
        <v>0</v>
      </c>
      <c r="AT117" s="47">
        <f>'[2]20.11.23 ВО'!AT116</f>
        <v>0</v>
      </c>
      <c r="AU117" s="21">
        <f>'[2]20.11.23 ВО'!AU116</f>
        <v>0</v>
      </c>
      <c r="AV117" s="47">
        <f>'[2]20.11.23 ВО'!AV116</f>
        <v>0</v>
      </c>
      <c r="AW117" s="21">
        <f>'[2]20.11.23 ВО'!AW116</f>
        <v>0</v>
      </c>
      <c r="AX117" s="45">
        <f t="shared" si="27"/>
        <v>0</v>
      </c>
      <c r="AY117" s="27">
        <f t="shared" si="28"/>
        <v>0</v>
      </c>
      <c r="AZ117" s="45">
        <f t="shared" si="29"/>
        <v>0</v>
      </c>
      <c r="BA117" s="27">
        <f t="shared" si="30"/>
        <v>0</v>
      </c>
      <c r="BB117" s="45">
        <f t="shared" si="31"/>
        <v>0</v>
      </c>
      <c r="BC117" s="27">
        <f t="shared" si="32"/>
        <v>0</v>
      </c>
      <c r="BD117" s="47">
        <f>'[2]20.11.23 ВО'!BD116</f>
        <v>0</v>
      </c>
      <c r="BE117" s="21">
        <f>'[2]20.11.23 ВО'!BE116</f>
        <v>0</v>
      </c>
      <c r="BF117" s="47">
        <f>'[2]20.11.23 ВО'!BF116</f>
        <v>0</v>
      </c>
      <c r="BG117" s="21">
        <f>'[2]20.11.23 ВО'!BG116</f>
        <v>0</v>
      </c>
      <c r="BH117" s="47">
        <f>'[2]20.11.23 ВО'!BH116</f>
        <v>0</v>
      </c>
      <c r="BI117" s="21">
        <f>'[2]20.11.23 ВО'!BI116</f>
        <v>0</v>
      </c>
      <c r="BJ117" s="47">
        <f>'[2]20.11.23 ВО'!BJ116</f>
        <v>0</v>
      </c>
      <c r="BK117" s="21">
        <f>'[2]20.11.23 ВО'!BK116</f>
        <v>0</v>
      </c>
      <c r="BL117" s="47">
        <f>'[2]20.11.23 ВО'!BL116</f>
        <v>0</v>
      </c>
      <c r="BM117" s="21">
        <f>'[2]20.11.23 ВО'!BM116</f>
        <v>0</v>
      </c>
      <c r="BN117" s="47">
        <f>'[2]20.11.23 ВО'!BN116</f>
        <v>0</v>
      </c>
      <c r="BO117" s="21">
        <f>'[2]20.11.23 ВО'!BO116</f>
        <v>0</v>
      </c>
      <c r="BP117" s="45">
        <f t="shared" si="33"/>
        <v>0</v>
      </c>
      <c r="BQ117" s="27">
        <f t="shared" si="34"/>
        <v>0</v>
      </c>
      <c r="BR117" s="45">
        <f t="shared" si="35"/>
        <v>0</v>
      </c>
      <c r="BS117" s="21">
        <f t="shared" si="36"/>
        <v>0</v>
      </c>
      <c r="BT117" s="45">
        <f t="shared" si="37"/>
        <v>0</v>
      </c>
      <c r="BU117" s="21">
        <f t="shared" si="38"/>
        <v>0</v>
      </c>
      <c r="BV117" s="47">
        <f>'[2]20.11.23 ВО'!BV116</f>
        <v>0</v>
      </c>
      <c r="BW117" s="21">
        <f>'[2]20.11.23 ВО'!BW116</f>
        <v>0</v>
      </c>
      <c r="BX117" s="47">
        <f>'[2]20.11.23 ВО'!BX116</f>
        <v>0</v>
      </c>
      <c r="BY117" s="21">
        <f>'[2]20.11.23 ВО'!BY116</f>
        <v>0</v>
      </c>
      <c r="BZ117" s="47">
        <f>'[2]20.11.23 ВО'!BZ116</f>
        <v>0</v>
      </c>
      <c r="CA117" s="21">
        <f>'[2]20.11.23 ВО'!CA116</f>
        <v>0</v>
      </c>
      <c r="CB117" s="47">
        <f>'[2]20.11.23 ВО'!CB116</f>
        <v>0</v>
      </c>
      <c r="CC117" s="21">
        <f>'[2]20.11.23 ВО'!CC116</f>
        <v>0</v>
      </c>
      <c r="CD117" s="47">
        <f>'[2]20.11.23 ВО'!CD116</f>
        <v>0</v>
      </c>
      <c r="CE117" s="21">
        <f>'[2]20.11.23 ВО'!CE116</f>
        <v>0</v>
      </c>
    </row>
    <row r="118" spans="1:83" s="19" customFormat="1" ht="30" customHeight="1" x14ac:dyDescent="0.25">
      <c r="A118" s="18"/>
      <c r="B118" s="16" t="s">
        <v>248</v>
      </c>
      <c r="C118" s="18"/>
      <c r="D118" s="26"/>
      <c r="E118" s="26"/>
      <c r="F118" s="27"/>
      <c r="G118" s="47">
        <f>'[2]20.11.23 ВО'!G117</f>
        <v>0</v>
      </c>
      <c r="H118" s="21">
        <f>'[2]20.11.23 ВО'!H117</f>
        <v>0</v>
      </c>
      <c r="I118" s="47">
        <f>'[2]20.11.23 ВО'!I117</f>
        <v>0</v>
      </c>
      <c r="J118" s="21">
        <f>'[2]20.11.23 ВО'!J117</f>
        <v>0</v>
      </c>
      <c r="K118" s="27"/>
      <c r="L118" s="47">
        <f>'[2]20.11.23 ВО'!L117</f>
        <v>0</v>
      </c>
      <c r="M118" s="21">
        <f>'[2]20.11.23 ВО'!M117</f>
        <v>0</v>
      </c>
      <c r="N118" s="47">
        <f>'[2]20.11.23 ВО'!N117</f>
        <v>0</v>
      </c>
      <c r="O118" s="21">
        <f>'[2]20.11.23 ВО'!O117</f>
        <v>0</v>
      </c>
      <c r="P118" s="47">
        <f>'[2]20.11.23 ВО'!P117</f>
        <v>0</v>
      </c>
      <c r="Q118" s="21">
        <f>'[2]20.11.23 ВО'!Q117</f>
        <v>0</v>
      </c>
      <c r="R118" s="47">
        <f>'[2]20.11.23 ВО'!R117</f>
        <v>0</v>
      </c>
      <c r="S118" s="21">
        <f>'[2]20.11.23 ВО'!S117</f>
        <v>0</v>
      </c>
      <c r="T118" s="47">
        <f>'[2]20.11.23 ВО'!T117</f>
        <v>0</v>
      </c>
      <c r="U118" s="21">
        <f>'[2]20.11.23 ВО'!U117</f>
        <v>0</v>
      </c>
      <c r="V118" s="47">
        <f>'[2]20.11.23 ВО'!V117</f>
        <v>0</v>
      </c>
      <c r="W118" s="21">
        <f>'[2]20.11.23 ВО'!W117</f>
        <v>0</v>
      </c>
      <c r="X118" s="47">
        <f>'[2]20.11.23 ВО'!X117</f>
        <v>0</v>
      </c>
      <c r="Y118" s="21">
        <f>'[2]20.11.23 ВО'!Y117</f>
        <v>0</v>
      </c>
      <c r="Z118" s="47">
        <f>'[2]20.11.23 ВО'!Z117</f>
        <v>0</v>
      </c>
      <c r="AA118" s="21">
        <f>'[2]20.11.23 ВО'!AA117</f>
        <v>0</v>
      </c>
      <c r="AB118" s="47">
        <f>'[2]20.11.23 ВО'!AB117</f>
        <v>0</v>
      </c>
      <c r="AC118" s="21">
        <f>'[2]20.11.23 ВО'!AC117</f>
        <v>0</v>
      </c>
      <c r="AD118" s="47">
        <f>'[2]20.11.23 ВО'!AD117</f>
        <v>0</v>
      </c>
      <c r="AE118" s="21">
        <f>'[2]20.11.23 ВО'!AE117</f>
        <v>0</v>
      </c>
      <c r="AF118" s="47">
        <f>'[2]20.11.23 ВО'!AF117</f>
        <v>0</v>
      </c>
      <c r="AG118" s="21">
        <f>'[2]20.11.23 ВО'!AG117</f>
        <v>0</v>
      </c>
      <c r="AH118" s="47">
        <f>'[2]20.11.23 ВО'!AH117</f>
        <v>0</v>
      </c>
      <c r="AI118" s="21">
        <f>'[2]20.11.23 ВО'!AI117</f>
        <v>0</v>
      </c>
      <c r="AJ118" s="47">
        <f>'[2]20.11.23 ВО'!AJ117</f>
        <v>0</v>
      </c>
      <c r="AK118" s="21">
        <f>'[2]20.11.23 ВО'!AK117</f>
        <v>0</v>
      </c>
      <c r="AL118" s="47">
        <f>'[2]20.11.23 ВО'!AL117</f>
        <v>0</v>
      </c>
      <c r="AM118" s="21">
        <f>'[2]20.11.23 ВО'!AM117</f>
        <v>0</v>
      </c>
      <c r="AN118" s="47">
        <f>'[2]20.11.23 ВО'!AN117</f>
        <v>0</v>
      </c>
      <c r="AO118" s="21">
        <f>'[2]20.11.23 ВО'!AO117</f>
        <v>0</v>
      </c>
      <c r="AP118" s="47">
        <f>'[2]20.11.23 ВО'!AP117</f>
        <v>0</v>
      </c>
      <c r="AQ118" s="21">
        <f>'[2]20.11.23 ВО'!AQ117</f>
        <v>0</v>
      </c>
      <c r="AR118" s="47">
        <f>'[2]20.11.23 ВО'!AR117</f>
        <v>0</v>
      </c>
      <c r="AS118" s="21">
        <f>'[2]20.11.23 ВО'!AS117</f>
        <v>0</v>
      </c>
      <c r="AT118" s="47">
        <f>'[2]20.11.23 ВО'!AT117</f>
        <v>0</v>
      </c>
      <c r="AU118" s="21">
        <f>'[2]20.11.23 ВО'!AU117</f>
        <v>0</v>
      </c>
      <c r="AV118" s="47">
        <f>'[2]20.11.23 ВО'!AV117</f>
        <v>0</v>
      </c>
      <c r="AW118" s="21">
        <f>'[2]20.11.23 ВО'!AW117</f>
        <v>0</v>
      </c>
      <c r="AX118" s="45">
        <f t="shared" si="27"/>
        <v>0</v>
      </c>
      <c r="AY118" s="27">
        <f t="shared" si="28"/>
        <v>0</v>
      </c>
      <c r="AZ118" s="45">
        <f t="shared" si="29"/>
        <v>0</v>
      </c>
      <c r="BA118" s="27">
        <f t="shared" si="30"/>
        <v>0</v>
      </c>
      <c r="BB118" s="45">
        <f t="shared" si="31"/>
        <v>0</v>
      </c>
      <c r="BC118" s="27">
        <f t="shared" si="32"/>
        <v>0</v>
      </c>
      <c r="BD118" s="47">
        <f>'[2]20.11.23 ВО'!BD117</f>
        <v>0</v>
      </c>
      <c r="BE118" s="21">
        <f>'[2]20.11.23 ВО'!BE117</f>
        <v>0</v>
      </c>
      <c r="BF118" s="47">
        <f>'[2]20.11.23 ВО'!BF117</f>
        <v>0</v>
      </c>
      <c r="BG118" s="21">
        <f>'[2]20.11.23 ВО'!BG117</f>
        <v>0</v>
      </c>
      <c r="BH118" s="47">
        <f>'[2]20.11.23 ВО'!BH117</f>
        <v>0</v>
      </c>
      <c r="BI118" s="21">
        <f>'[2]20.11.23 ВО'!BI117</f>
        <v>0</v>
      </c>
      <c r="BJ118" s="47">
        <f>'[2]20.11.23 ВО'!BJ117</f>
        <v>0</v>
      </c>
      <c r="BK118" s="21">
        <f>'[2]20.11.23 ВО'!BK117</f>
        <v>0</v>
      </c>
      <c r="BL118" s="47">
        <f>'[2]20.11.23 ВО'!BL117</f>
        <v>0</v>
      </c>
      <c r="BM118" s="21">
        <f>'[2]20.11.23 ВО'!BM117</f>
        <v>0</v>
      </c>
      <c r="BN118" s="47">
        <f>'[2]20.11.23 ВО'!BN117</f>
        <v>0</v>
      </c>
      <c r="BO118" s="21">
        <f>'[2]20.11.23 ВО'!BO117</f>
        <v>0</v>
      </c>
      <c r="BP118" s="45">
        <f t="shared" si="33"/>
        <v>0</v>
      </c>
      <c r="BQ118" s="27">
        <f t="shared" si="34"/>
        <v>0</v>
      </c>
      <c r="BR118" s="45">
        <f t="shared" si="35"/>
        <v>0</v>
      </c>
      <c r="BS118" s="21">
        <f t="shared" si="36"/>
        <v>0</v>
      </c>
      <c r="BT118" s="45">
        <f t="shared" si="37"/>
        <v>0</v>
      </c>
      <c r="BU118" s="21">
        <f t="shared" si="38"/>
        <v>0</v>
      </c>
      <c r="BV118" s="47">
        <f>'[2]20.11.23 ВО'!BV117</f>
        <v>0</v>
      </c>
      <c r="BW118" s="21">
        <f>'[2]20.11.23 ВО'!BW117</f>
        <v>0</v>
      </c>
      <c r="BX118" s="47">
        <f>'[2]20.11.23 ВО'!BX117</f>
        <v>0</v>
      </c>
      <c r="BY118" s="21">
        <f>'[2]20.11.23 ВО'!BY117</f>
        <v>0</v>
      </c>
      <c r="BZ118" s="47">
        <f>'[2]20.11.23 ВО'!BZ117</f>
        <v>0</v>
      </c>
      <c r="CA118" s="21">
        <f>'[2]20.11.23 ВО'!CA117</f>
        <v>0</v>
      </c>
      <c r="CB118" s="47">
        <f>'[2]20.11.23 ВО'!CB117</f>
        <v>0</v>
      </c>
      <c r="CC118" s="21">
        <f>'[2]20.11.23 ВО'!CC117</f>
        <v>0</v>
      </c>
      <c r="CD118" s="47">
        <f>'[2]20.11.23 ВО'!CD117</f>
        <v>0</v>
      </c>
      <c r="CE118" s="21">
        <f>'[2]20.11.23 ВО'!CE117</f>
        <v>0</v>
      </c>
    </row>
    <row r="119" spans="1:83" s="19" customFormat="1" ht="30" customHeight="1" x14ac:dyDescent="0.25">
      <c r="A119" s="15">
        <f>A117+1</f>
        <v>94</v>
      </c>
      <c r="B119" s="48" t="s">
        <v>249</v>
      </c>
      <c r="C119" s="15" t="s">
        <v>250</v>
      </c>
      <c r="D119" s="26"/>
      <c r="E119" s="26" t="s">
        <v>57</v>
      </c>
      <c r="F119" s="27">
        <f t="shared" ref="F119:F124" si="45">H119+K119+AY119+BQ119</f>
        <v>369134423.27999997</v>
      </c>
      <c r="G119" s="47">
        <f>'[2]20.11.23 ВО'!G118</f>
        <v>16043</v>
      </c>
      <c r="H119" s="21">
        <f>'[2]20.11.23 ВО'!H118</f>
        <v>82829753.400000006</v>
      </c>
      <c r="I119" s="47">
        <f>'[2]20.11.23 ВО'!I118</f>
        <v>0</v>
      </c>
      <c r="J119" s="21">
        <f>'[2]20.11.23 ВО'!J118</f>
        <v>0</v>
      </c>
      <c r="K119" s="27">
        <f t="shared" ref="K119:K124" si="46">M119+Y119+AA119+AE119+AW119</f>
        <v>179994127.41</v>
      </c>
      <c r="L119" s="47">
        <f>'[2]20.11.23 ВО'!L118</f>
        <v>110579</v>
      </c>
      <c r="M119" s="21">
        <f>'[2]20.11.23 ВО'!M118</f>
        <v>86604916.090000004</v>
      </c>
      <c r="N119" s="47">
        <f>'[2]20.11.23 ВО'!N118</f>
        <v>5836</v>
      </c>
      <c r="O119" s="21">
        <f>'[2]20.11.23 ВО'!O118</f>
        <v>12164784.09</v>
      </c>
      <c r="P119" s="47">
        <f>'[2]20.11.23 ВО'!P118</f>
        <v>13494</v>
      </c>
      <c r="Q119" s="21">
        <f>'[2]20.11.23 ВО'!Q118</f>
        <v>30130242.68</v>
      </c>
      <c r="R119" s="47">
        <f>'[2]20.11.23 ВО'!R118</f>
        <v>848</v>
      </c>
      <c r="S119" s="21">
        <f>'[2]20.11.23 ВО'!S118</f>
        <v>697116.55</v>
      </c>
      <c r="T119" s="47">
        <f>'[2]20.11.23 ВО'!T118</f>
        <v>91249</v>
      </c>
      <c r="U119" s="21">
        <f>'[2]20.11.23 ВО'!U118</f>
        <v>44309889.32</v>
      </c>
      <c r="V119" s="47">
        <f>'[2]20.11.23 ВО'!V118</f>
        <v>0</v>
      </c>
      <c r="W119" s="21">
        <f>'[2]20.11.23 ВО'!W118</f>
        <v>0</v>
      </c>
      <c r="X119" s="47">
        <f>'[2]20.11.23 ВО'!X118</f>
        <v>9682</v>
      </c>
      <c r="Y119" s="21">
        <f>'[2]20.11.23 ВО'!Y118</f>
        <v>5988718.4199999999</v>
      </c>
      <c r="Z119" s="47">
        <f>'[2]20.11.23 ВО'!Z118</f>
        <v>46063</v>
      </c>
      <c r="AA119" s="49">
        <f>'[2]20.11.23 ВО'!AA118+652897.28</f>
        <v>58085145.299999997</v>
      </c>
      <c r="AB119" s="47">
        <f>'[2]20.11.23 ВО'!AB118</f>
        <v>0</v>
      </c>
      <c r="AC119" s="21">
        <f>'[2]20.11.23 ВО'!AC118</f>
        <v>0</v>
      </c>
      <c r="AD119" s="47">
        <f>'[2]20.11.23 ВО'!AD118</f>
        <v>167359</v>
      </c>
      <c r="AE119" s="21">
        <f>'[2]20.11.23 ВО'!AE118</f>
        <v>24527980.079999998</v>
      </c>
      <c r="AF119" s="47">
        <f>'[2]20.11.23 ВО'!AF118</f>
        <v>2050</v>
      </c>
      <c r="AG119" s="21">
        <f>'[2]20.11.23 ВО'!AG118</f>
        <v>4463794</v>
      </c>
      <c r="AH119" s="47">
        <f>'[2]20.11.23 ВО'!AH118</f>
        <v>0</v>
      </c>
      <c r="AI119" s="21">
        <f>'[2]20.11.23 ВО'!AI118</f>
        <v>0</v>
      </c>
      <c r="AJ119" s="47">
        <f>'[2]20.11.23 ВО'!AJ118</f>
        <v>279</v>
      </c>
      <c r="AK119" s="21">
        <f>'[2]20.11.23 ВО'!AK118</f>
        <v>190043.64</v>
      </c>
      <c r="AL119" s="47">
        <f>'[2]20.11.23 ВО'!AL118</f>
        <v>301</v>
      </c>
      <c r="AM119" s="21">
        <f>'[2]20.11.23 ВО'!AM118</f>
        <v>303497.67</v>
      </c>
      <c r="AN119" s="47">
        <f>'[2]20.11.23 ВО'!AN118</f>
        <v>0</v>
      </c>
      <c r="AO119" s="21">
        <f>'[2]20.11.23 ВО'!AO118</f>
        <v>0</v>
      </c>
      <c r="AP119" s="47">
        <f>'[2]20.11.23 ВО'!AP118</f>
        <v>0</v>
      </c>
      <c r="AQ119" s="21">
        <f>'[2]20.11.23 ВО'!AQ118</f>
        <v>0</v>
      </c>
      <c r="AR119" s="47">
        <f>'[2]20.11.23 ВО'!AR118</f>
        <v>0</v>
      </c>
      <c r="AS119" s="21">
        <f>'[2]20.11.23 ВО'!AS118</f>
        <v>0</v>
      </c>
      <c r="AT119" s="47">
        <f>'[2]20.11.23 ВО'!AT118</f>
        <v>164729</v>
      </c>
      <c r="AU119" s="21">
        <f>'[2]20.11.23 ВО'!AU118</f>
        <v>19570644.77</v>
      </c>
      <c r="AV119" s="47">
        <f>'[2]20.11.23 ВО'!AV118</f>
        <v>3809</v>
      </c>
      <c r="AW119" s="21">
        <f>'[2]20.11.23 ВО'!AW118</f>
        <v>4787367.5199999996</v>
      </c>
      <c r="AX119" s="45">
        <f t="shared" si="27"/>
        <v>923</v>
      </c>
      <c r="AY119" s="27">
        <f t="shared" si="28"/>
        <v>9879138.4199999999</v>
      </c>
      <c r="AZ119" s="45">
        <f t="shared" si="29"/>
        <v>0</v>
      </c>
      <c r="BA119" s="27">
        <f t="shared" si="30"/>
        <v>0</v>
      </c>
      <c r="BB119" s="45">
        <f t="shared" si="31"/>
        <v>0</v>
      </c>
      <c r="BC119" s="27">
        <f t="shared" si="32"/>
        <v>0</v>
      </c>
      <c r="BD119" s="47">
        <f>'[2]20.11.23 ВО'!BD118</f>
        <v>779</v>
      </c>
      <c r="BE119" s="21">
        <f>'[2]20.11.23 ВО'!BE118</f>
        <v>8370878.0499999998</v>
      </c>
      <c r="BF119" s="47">
        <f>'[2]20.11.23 ВО'!BF118</f>
        <v>0</v>
      </c>
      <c r="BG119" s="21">
        <f>'[2]20.11.23 ВО'!BG118</f>
        <v>0</v>
      </c>
      <c r="BH119" s="47">
        <f>'[2]20.11.23 ВО'!BH118</f>
        <v>0</v>
      </c>
      <c r="BI119" s="21">
        <f>'[2]20.11.23 ВО'!BI118</f>
        <v>0</v>
      </c>
      <c r="BJ119" s="47">
        <f>'[2]20.11.23 ВО'!BJ118</f>
        <v>144</v>
      </c>
      <c r="BK119" s="21">
        <f>'[2]20.11.23 ВО'!BK118</f>
        <v>1508260.37</v>
      </c>
      <c r="BL119" s="47">
        <f>'[2]20.11.23 ВО'!BL118</f>
        <v>0</v>
      </c>
      <c r="BM119" s="21">
        <f>'[2]20.11.23 ВО'!BM118</f>
        <v>0</v>
      </c>
      <c r="BN119" s="47">
        <f>'[2]20.11.23 ВО'!BN118</f>
        <v>0</v>
      </c>
      <c r="BO119" s="21">
        <f>'[2]20.11.23 ВО'!BO118</f>
        <v>0</v>
      </c>
      <c r="BP119" s="45">
        <f t="shared" si="33"/>
        <v>4618</v>
      </c>
      <c r="BQ119" s="27">
        <f t="shared" si="34"/>
        <v>96431404.049999997</v>
      </c>
      <c r="BR119" s="45">
        <f t="shared" si="35"/>
        <v>0</v>
      </c>
      <c r="BS119" s="21">
        <f t="shared" si="36"/>
        <v>0</v>
      </c>
      <c r="BT119" s="45">
        <f t="shared" si="37"/>
        <v>0</v>
      </c>
      <c r="BU119" s="21">
        <f t="shared" si="38"/>
        <v>0</v>
      </c>
      <c r="BV119" s="47">
        <f>'[2]20.11.23 ВО'!BV118</f>
        <v>4618</v>
      </c>
      <c r="BW119" s="21">
        <f>'[2]20.11.23 ВО'!BW118</f>
        <v>96431404.049999997</v>
      </c>
      <c r="BX119" s="47">
        <f>'[2]20.11.23 ВО'!BX118</f>
        <v>0</v>
      </c>
      <c r="BY119" s="21">
        <f>'[2]20.11.23 ВО'!BY118</f>
        <v>0</v>
      </c>
      <c r="BZ119" s="47">
        <f>'[2]20.11.23 ВО'!BZ118</f>
        <v>0</v>
      </c>
      <c r="CA119" s="21">
        <f>'[2]20.11.23 ВО'!CA118</f>
        <v>0</v>
      </c>
      <c r="CB119" s="47">
        <f>'[2]20.11.23 ВО'!CB118</f>
        <v>0</v>
      </c>
      <c r="CC119" s="21">
        <f>'[2]20.11.23 ВО'!CC118</f>
        <v>0</v>
      </c>
      <c r="CD119" s="47">
        <f>'[2]20.11.23 ВО'!CD118</f>
        <v>0</v>
      </c>
      <c r="CE119" s="21">
        <f>'[2]20.11.23 ВО'!CE118</f>
        <v>0</v>
      </c>
    </row>
    <row r="120" spans="1:83" s="19" customFormat="1" ht="30" customHeight="1" x14ac:dyDescent="0.25">
      <c r="A120" s="15">
        <f>1+A119</f>
        <v>95</v>
      </c>
      <c r="B120" s="17" t="s">
        <v>251</v>
      </c>
      <c r="C120" s="15" t="s">
        <v>252</v>
      </c>
      <c r="D120" s="26"/>
      <c r="E120" s="26" t="s">
        <v>111</v>
      </c>
      <c r="F120" s="27">
        <f t="shared" si="45"/>
        <v>15582244.01</v>
      </c>
      <c r="G120" s="47">
        <f>'[2]20.11.23 ВО'!G119</f>
        <v>0</v>
      </c>
      <c r="H120" s="21">
        <f>'[2]20.11.23 ВО'!H119</f>
        <v>0</v>
      </c>
      <c r="I120" s="47">
        <f>'[2]20.11.23 ВО'!I119</f>
        <v>0</v>
      </c>
      <c r="J120" s="21">
        <f>'[2]20.11.23 ВО'!J119</f>
        <v>0</v>
      </c>
      <c r="K120" s="27">
        <f t="shared" si="46"/>
        <v>7081183.8899999997</v>
      </c>
      <c r="L120" s="47">
        <f>'[2]20.11.23 ВО'!L119</f>
        <v>727</v>
      </c>
      <c r="M120" s="21">
        <f>'[2]20.11.23 ВО'!M119</f>
        <v>130433.41</v>
      </c>
      <c r="N120" s="47">
        <f>'[2]20.11.23 ВО'!N119</f>
        <v>0</v>
      </c>
      <c r="O120" s="21">
        <f>'[2]20.11.23 ВО'!O119</f>
        <v>0</v>
      </c>
      <c r="P120" s="47">
        <f>'[2]20.11.23 ВО'!P119</f>
        <v>0</v>
      </c>
      <c r="Q120" s="21">
        <f>'[2]20.11.23 ВО'!Q119</f>
        <v>0</v>
      </c>
      <c r="R120" s="47">
        <f>'[2]20.11.23 ВО'!R119</f>
        <v>0</v>
      </c>
      <c r="S120" s="21">
        <f>'[2]20.11.23 ВО'!S119</f>
        <v>0</v>
      </c>
      <c r="T120" s="47">
        <f>'[2]20.11.23 ВО'!T119</f>
        <v>727</v>
      </c>
      <c r="U120" s="21">
        <f>'[2]20.11.23 ВО'!U119</f>
        <v>130433.41</v>
      </c>
      <c r="V120" s="47">
        <f>'[2]20.11.23 ВО'!V119</f>
        <v>0</v>
      </c>
      <c r="W120" s="21">
        <f>'[2]20.11.23 ВО'!W119</f>
        <v>0</v>
      </c>
      <c r="X120" s="47">
        <f>'[2]20.11.23 ВО'!X119</f>
        <v>1000</v>
      </c>
      <c r="Y120" s="21">
        <f>'[2]20.11.23 ВО'!Y119</f>
        <v>801090</v>
      </c>
      <c r="Z120" s="47">
        <f>'[2]20.11.23 ВО'!Z119</f>
        <v>5823</v>
      </c>
      <c r="AA120" s="21">
        <f>'[2]20.11.23 ВО'!AA119</f>
        <v>6149660.4800000004</v>
      </c>
      <c r="AB120" s="47">
        <f>'[2]20.11.23 ВО'!AB119</f>
        <v>0</v>
      </c>
      <c r="AC120" s="21">
        <f>'[2]20.11.23 ВО'!AC119</f>
        <v>0</v>
      </c>
      <c r="AD120" s="47">
        <f>'[2]20.11.23 ВО'!AD119</f>
        <v>0</v>
      </c>
      <c r="AE120" s="21">
        <f>'[2]20.11.23 ВО'!AE119</f>
        <v>0</v>
      </c>
      <c r="AF120" s="47">
        <f>'[2]20.11.23 ВО'!AF119</f>
        <v>0</v>
      </c>
      <c r="AG120" s="21">
        <f>'[2]20.11.23 ВО'!AG119</f>
        <v>0</v>
      </c>
      <c r="AH120" s="47">
        <f>'[2]20.11.23 ВО'!AH119</f>
        <v>0</v>
      </c>
      <c r="AI120" s="21">
        <f>'[2]20.11.23 ВО'!AI119</f>
        <v>0</v>
      </c>
      <c r="AJ120" s="47">
        <f>'[2]20.11.23 ВО'!AJ119</f>
        <v>0</v>
      </c>
      <c r="AK120" s="21">
        <f>'[2]20.11.23 ВО'!AK119</f>
        <v>0</v>
      </c>
      <c r="AL120" s="47">
        <f>'[2]20.11.23 ВО'!AL119</f>
        <v>0</v>
      </c>
      <c r="AM120" s="21">
        <f>'[2]20.11.23 ВО'!AM119</f>
        <v>0</v>
      </c>
      <c r="AN120" s="47">
        <f>'[2]20.11.23 ВО'!AN119</f>
        <v>0</v>
      </c>
      <c r="AO120" s="21">
        <f>'[2]20.11.23 ВО'!AO119</f>
        <v>0</v>
      </c>
      <c r="AP120" s="47">
        <f>'[2]20.11.23 ВО'!AP119</f>
        <v>0</v>
      </c>
      <c r="AQ120" s="21">
        <f>'[2]20.11.23 ВО'!AQ119</f>
        <v>0</v>
      </c>
      <c r="AR120" s="47">
        <f>'[2]20.11.23 ВО'!AR119</f>
        <v>0</v>
      </c>
      <c r="AS120" s="21">
        <f>'[2]20.11.23 ВО'!AS119</f>
        <v>0</v>
      </c>
      <c r="AT120" s="47">
        <f>'[2]20.11.23 ВО'!AT119</f>
        <v>0</v>
      </c>
      <c r="AU120" s="21">
        <f>'[2]20.11.23 ВО'!AU119</f>
        <v>0</v>
      </c>
      <c r="AV120" s="47">
        <f>'[2]20.11.23 ВО'!AV119</f>
        <v>0</v>
      </c>
      <c r="AW120" s="21">
        <f>'[2]20.11.23 ВО'!AW119</f>
        <v>0</v>
      </c>
      <c r="AX120" s="45">
        <f t="shared" si="27"/>
        <v>637</v>
      </c>
      <c r="AY120" s="27">
        <f t="shared" si="28"/>
        <v>8501060.1199999992</v>
      </c>
      <c r="AZ120" s="45">
        <f t="shared" si="29"/>
        <v>0</v>
      </c>
      <c r="BA120" s="27">
        <f t="shared" si="30"/>
        <v>0</v>
      </c>
      <c r="BB120" s="45">
        <f t="shared" si="31"/>
        <v>0</v>
      </c>
      <c r="BC120" s="27">
        <f t="shared" si="32"/>
        <v>0</v>
      </c>
      <c r="BD120" s="47">
        <f>'[2]20.11.23 ВО'!BD119</f>
        <v>637</v>
      </c>
      <c r="BE120" s="21">
        <f>'[2]20.11.23 ВО'!BE119</f>
        <v>8501060.1199999992</v>
      </c>
      <c r="BF120" s="47">
        <f>'[2]20.11.23 ВО'!BF119</f>
        <v>0</v>
      </c>
      <c r="BG120" s="21">
        <f>'[2]20.11.23 ВО'!BG119</f>
        <v>0</v>
      </c>
      <c r="BH120" s="47">
        <f>'[2]20.11.23 ВО'!BH119</f>
        <v>0</v>
      </c>
      <c r="BI120" s="21">
        <f>'[2]20.11.23 ВО'!BI119</f>
        <v>0</v>
      </c>
      <c r="BJ120" s="47">
        <f>'[2]20.11.23 ВО'!BJ119</f>
        <v>0</v>
      </c>
      <c r="BK120" s="21">
        <f>'[2]20.11.23 ВО'!BK119</f>
        <v>0</v>
      </c>
      <c r="BL120" s="47">
        <f>'[2]20.11.23 ВО'!BL119</f>
        <v>0</v>
      </c>
      <c r="BM120" s="21">
        <f>'[2]20.11.23 ВО'!BM119</f>
        <v>0</v>
      </c>
      <c r="BN120" s="47">
        <f>'[2]20.11.23 ВО'!BN119</f>
        <v>0</v>
      </c>
      <c r="BO120" s="21">
        <f>'[2]20.11.23 ВО'!BO119</f>
        <v>0</v>
      </c>
      <c r="BP120" s="45">
        <f t="shared" si="33"/>
        <v>0</v>
      </c>
      <c r="BQ120" s="27">
        <f t="shared" si="34"/>
        <v>0</v>
      </c>
      <c r="BR120" s="45">
        <f t="shared" si="35"/>
        <v>0</v>
      </c>
      <c r="BS120" s="21">
        <f t="shared" si="36"/>
        <v>0</v>
      </c>
      <c r="BT120" s="45">
        <f t="shared" si="37"/>
        <v>0</v>
      </c>
      <c r="BU120" s="21">
        <f t="shared" si="38"/>
        <v>0</v>
      </c>
      <c r="BV120" s="47">
        <f>'[2]20.11.23 ВО'!BV119</f>
        <v>0</v>
      </c>
      <c r="BW120" s="21">
        <f>'[2]20.11.23 ВО'!BW119</f>
        <v>0</v>
      </c>
      <c r="BX120" s="47">
        <f>'[2]20.11.23 ВО'!BX119</f>
        <v>0</v>
      </c>
      <c r="BY120" s="21">
        <f>'[2]20.11.23 ВО'!BY119</f>
        <v>0</v>
      </c>
      <c r="BZ120" s="47">
        <f>'[2]20.11.23 ВО'!BZ119</f>
        <v>0</v>
      </c>
      <c r="CA120" s="21">
        <f>'[2]20.11.23 ВО'!CA119</f>
        <v>0</v>
      </c>
      <c r="CB120" s="47">
        <f>'[2]20.11.23 ВО'!CB119</f>
        <v>0</v>
      </c>
      <c r="CC120" s="21">
        <f>'[2]20.11.23 ВО'!CC119</f>
        <v>0</v>
      </c>
      <c r="CD120" s="47">
        <f>'[2]20.11.23 ВО'!CD119</f>
        <v>0</v>
      </c>
      <c r="CE120" s="21">
        <f>'[2]20.11.23 ВО'!CE119</f>
        <v>0</v>
      </c>
    </row>
    <row r="121" spans="1:83" s="19" customFormat="1" ht="30" customHeight="1" x14ac:dyDescent="0.25">
      <c r="A121" s="15">
        <f t="shared" ref="A121:A124" si="47">1+A120</f>
        <v>96</v>
      </c>
      <c r="B121" s="17" t="s">
        <v>253</v>
      </c>
      <c r="C121" s="15" t="s">
        <v>254</v>
      </c>
      <c r="D121" s="26"/>
      <c r="E121" s="26" t="s">
        <v>111</v>
      </c>
      <c r="F121" s="27">
        <f t="shared" si="45"/>
        <v>28004121.609999999</v>
      </c>
      <c r="G121" s="47">
        <f>'[2]20.11.23 ВО'!G120</f>
        <v>0</v>
      </c>
      <c r="H121" s="21">
        <f>'[2]20.11.23 ВО'!H120</f>
        <v>0</v>
      </c>
      <c r="I121" s="47">
        <f>'[2]20.11.23 ВО'!I120</f>
        <v>0</v>
      </c>
      <c r="J121" s="21">
        <f>'[2]20.11.23 ВО'!J120</f>
        <v>0</v>
      </c>
      <c r="K121" s="27">
        <f t="shared" si="46"/>
        <v>22929151.530000001</v>
      </c>
      <c r="L121" s="47">
        <f>'[2]20.11.23 ВО'!L120</f>
        <v>0</v>
      </c>
      <c r="M121" s="21">
        <f>'[2]20.11.23 ВО'!M120</f>
        <v>0</v>
      </c>
      <c r="N121" s="47">
        <f>'[2]20.11.23 ВО'!N120</f>
        <v>0</v>
      </c>
      <c r="O121" s="21">
        <f>'[2]20.11.23 ВО'!O120</f>
        <v>0</v>
      </c>
      <c r="P121" s="47">
        <f>'[2]20.11.23 ВО'!P120</f>
        <v>0</v>
      </c>
      <c r="Q121" s="21">
        <f>'[2]20.11.23 ВО'!Q120</f>
        <v>0</v>
      </c>
      <c r="R121" s="47">
        <f>'[2]20.11.23 ВО'!R120</f>
        <v>0</v>
      </c>
      <c r="S121" s="21">
        <f>'[2]20.11.23 ВО'!S120</f>
        <v>0</v>
      </c>
      <c r="T121" s="47">
        <f>'[2]20.11.23 ВО'!T120</f>
        <v>0</v>
      </c>
      <c r="U121" s="21">
        <f>'[2]20.11.23 ВО'!U120</f>
        <v>0</v>
      </c>
      <c r="V121" s="47">
        <f>'[2]20.11.23 ВО'!V120</f>
        <v>0</v>
      </c>
      <c r="W121" s="21">
        <f>'[2]20.11.23 ВО'!W120</f>
        <v>0</v>
      </c>
      <c r="X121" s="47">
        <f>'[2]20.11.23 ВО'!X120</f>
        <v>0</v>
      </c>
      <c r="Y121" s="21">
        <f>'[2]20.11.23 ВО'!Y120</f>
        <v>0</v>
      </c>
      <c r="Z121" s="47">
        <f>'[2]20.11.23 ВО'!Z120</f>
        <v>20098</v>
      </c>
      <c r="AA121" s="21">
        <f>'[2]20.11.23 ВО'!AA120</f>
        <v>22929151.530000001</v>
      </c>
      <c r="AB121" s="47">
        <f>'[2]20.11.23 ВО'!AB120</f>
        <v>0</v>
      </c>
      <c r="AC121" s="21">
        <f>'[2]20.11.23 ВО'!AC120</f>
        <v>0</v>
      </c>
      <c r="AD121" s="47">
        <f>'[2]20.11.23 ВО'!AD120</f>
        <v>0</v>
      </c>
      <c r="AE121" s="21">
        <f>'[2]20.11.23 ВО'!AE120</f>
        <v>0</v>
      </c>
      <c r="AF121" s="47">
        <f>'[2]20.11.23 ВО'!AF120</f>
        <v>0</v>
      </c>
      <c r="AG121" s="21">
        <f>'[2]20.11.23 ВО'!AG120</f>
        <v>0</v>
      </c>
      <c r="AH121" s="47">
        <f>'[2]20.11.23 ВО'!AH120</f>
        <v>0</v>
      </c>
      <c r="AI121" s="21">
        <f>'[2]20.11.23 ВО'!AI120</f>
        <v>0</v>
      </c>
      <c r="AJ121" s="47">
        <f>'[2]20.11.23 ВО'!AJ120</f>
        <v>0</v>
      </c>
      <c r="AK121" s="21">
        <f>'[2]20.11.23 ВО'!AK120</f>
        <v>0</v>
      </c>
      <c r="AL121" s="47">
        <f>'[2]20.11.23 ВО'!AL120</f>
        <v>0</v>
      </c>
      <c r="AM121" s="21">
        <f>'[2]20.11.23 ВО'!AM120</f>
        <v>0</v>
      </c>
      <c r="AN121" s="47">
        <f>'[2]20.11.23 ВО'!AN120</f>
        <v>0</v>
      </c>
      <c r="AO121" s="21">
        <f>'[2]20.11.23 ВО'!AO120</f>
        <v>0</v>
      </c>
      <c r="AP121" s="47">
        <f>'[2]20.11.23 ВО'!AP120</f>
        <v>0</v>
      </c>
      <c r="AQ121" s="21">
        <f>'[2]20.11.23 ВО'!AQ120</f>
        <v>0</v>
      </c>
      <c r="AR121" s="47">
        <f>'[2]20.11.23 ВО'!AR120</f>
        <v>0</v>
      </c>
      <c r="AS121" s="21">
        <f>'[2]20.11.23 ВО'!AS120</f>
        <v>0</v>
      </c>
      <c r="AT121" s="47">
        <f>'[2]20.11.23 ВО'!AT120</f>
        <v>0</v>
      </c>
      <c r="AU121" s="21">
        <f>'[2]20.11.23 ВО'!AU120</f>
        <v>0</v>
      </c>
      <c r="AV121" s="47">
        <f>'[2]20.11.23 ВО'!AV120</f>
        <v>0</v>
      </c>
      <c r="AW121" s="21">
        <f>'[2]20.11.23 ВО'!AW120</f>
        <v>0</v>
      </c>
      <c r="AX121" s="45">
        <f t="shared" si="27"/>
        <v>464</v>
      </c>
      <c r="AY121" s="27">
        <f t="shared" si="28"/>
        <v>4685832.92</v>
      </c>
      <c r="AZ121" s="45">
        <f t="shared" si="29"/>
        <v>0</v>
      </c>
      <c r="BA121" s="27">
        <f t="shared" si="30"/>
        <v>0</v>
      </c>
      <c r="BB121" s="45">
        <f t="shared" si="31"/>
        <v>0</v>
      </c>
      <c r="BC121" s="27">
        <f t="shared" si="32"/>
        <v>0</v>
      </c>
      <c r="BD121" s="47">
        <f>'[2]20.11.23 ВО'!BD120</f>
        <v>0</v>
      </c>
      <c r="BE121" s="21">
        <f>'[2]20.11.23 ВО'!BE120</f>
        <v>0</v>
      </c>
      <c r="BF121" s="47">
        <f>'[2]20.11.23 ВО'!BF120</f>
        <v>0</v>
      </c>
      <c r="BG121" s="21">
        <f>'[2]20.11.23 ВО'!BG120</f>
        <v>0</v>
      </c>
      <c r="BH121" s="47">
        <f>'[2]20.11.23 ВО'!BH120</f>
        <v>0</v>
      </c>
      <c r="BI121" s="21">
        <f>'[2]20.11.23 ВО'!BI120</f>
        <v>0</v>
      </c>
      <c r="BJ121" s="47">
        <f>'[2]20.11.23 ВО'!BJ120</f>
        <v>464</v>
      </c>
      <c r="BK121" s="21">
        <f>'[2]20.11.23 ВО'!BK120</f>
        <v>4685832.92</v>
      </c>
      <c r="BL121" s="47">
        <f>'[2]20.11.23 ВО'!BL120</f>
        <v>0</v>
      </c>
      <c r="BM121" s="21">
        <f>'[2]20.11.23 ВО'!BM120</f>
        <v>0</v>
      </c>
      <c r="BN121" s="47">
        <f>'[2]20.11.23 ВО'!BN120</f>
        <v>0</v>
      </c>
      <c r="BO121" s="21">
        <f>'[2]20.11.23 ВО'!BO120</f>
        <v>0</v>
      </c>
      <c r="BP121" s="45">
        <f t="shared" si="33"/>
        <v>30</v>
      </c>
      <c r="BQ121" s="27">
        <f t="shared" si="34"/>
        <v>389137.16</v>
      </c>
      <c r="BR121" s="45">
        <f t="shared" si="35"/>
        <v>0</v>
      </c>
      <c r="BS121" s="21">
        <f t="shared" si="36"/>
        <v>0</v>
      </c>
      <c r="BT121" s="45">
        <f t="shared" si="37"/>
        <v>0</v>
      </c>
      <c r="BU121" s="21">
        <f t="shared" si="38"/>
        <v>0</v>
      </c>
      <c r="BV121" s="47">
        <f>'[2]20.11.23 ВО'!BV120</f>
        <v>30</v>
      </c>
      <c r="BW121" s="21">
        <f>'[2]20.11.23 ВО'!BW120</f>
        <v>389137.16</v>
      </c>
      <c r="BX121" s="47">
        <f>'[2]20.11.23 ВО'!BX120</f>
        <v>0</v>
      </c>
      <c r="BY121" s="21">
        <f>'[2]20.11.23 ВО'!BY120</f>
        <v>0</v>
      </c>
      <c r="BZ121" s="47">
        <f>'[2]20.11.23 ВО'!BZ120</f>
        <v>0</v>
      </c>
      <c r="CA121" s="21">
        <f>'[2]20.11.23 ВО'!CA120</f>
        <v>0</v>
      </c>
      <c r="CB121" s="47">
        <f>'[2]20.11.23 ВО'!CB120</f>
        <v>0</v>
      </c>
      <c r="CC121" s="21">
        <f>'[2]20.11.23 ВО'!CC120</f>
        <v>0</v>
      </c>
      <c r="CD121" s="47">
        <f>'[2]20.11.23 ВО'!CD120</f>
        <v>0</v>
      </c>
      <c r="CE121" s="21">
        <f>'[2]20.11.23 ВО'!CE120</f>
        <v>0</v>
      </c>
    </row>
    <row r="122" spans="1:83" s="19" customFormat="1" ht="30" customHeight="1" x14ac:dyDescent="0.25">
      <c r="A122" s="15">
        <f t="shared" si="47"/>
        <v>97</v>
      </c>
      <c r="B122" s="17" t="s">
        <v>255</v>
      </c>
      <c r="C122" s="15" t="s">
        <v>256</v>
      </c>
      <c r="D122" s="26"/>
      <c r="E122" s="26" t="s">
        <v>111</v>
      </c>
      <c r="F122" s="27">
        <f t="shared" si="45"/>
        <v>7852355.7000000002</v>
      </c>
      <c r="G122" s="47">
        <f>'[2]20.11.23 ВО'!G121</f>
        <v>0</v>
      </c>
      <c r="H122" s="21">
        <f>'[2]20.11.23 ВО'!H121</f>
        <v>0</v>
      </c>
      <c r="I122" s="47">
        <f>'[2]20.11.23 ВО'!I121</f>
        <v>0</v>
      </c>
      <c r="J122" s="21">
        <f>'[2]20.11.23 ВО'!J121</f>
        <v>0</v>
      </c>
      <c r="K122" s="27">
        <f t="shared" si="46"/>
        <v>7852355.7000000002</v>
      </c>
      <c r="L122" s="47">
        <f>'[2]20.11.23 ВО'!L121</f>
        <v>0</v>
      </c>
      <c r="M122" s="21">
        <f>'[2]20.11.23 ВО'!M121</f>
        <v>0</v>
      </c>
      <c r="N122" s="47">
        <f>'[2]20.11.23 ВО'!N121</f>
        <v>0</v>
      </c>
      <c r="O122" s="21">
        <f>'[2]20.11.23 ВО'!O121</f>
        <v>0</v>
      </c>
      <c r="P122" s="47">
        <f>'[2]20.11.23 ВО'!P121</f>
        <v>0</v>
      </c>
      <c r="Q122" s="21">
        <f>'[2]20.11.23 ВО'!Q121</f>
        <v>0</v>
      </c>
      <c r="R122" s="47">
        <f>'[2]20.11.23 ВО'!R121</f>
        <v>0</v>
      </c>
      <c r="S122" s="21">
        <f>'[2]20.11.23 ВО'!S121</f>
        <v>0</v>
      </c>
      <c r="T122" s="47">
        <f>'[2]20.11.23 ВО'!T121</f>
        <v>0</v>
      </c>
      <c r="U122" s="21">
        <f>'[2]20.11.23 ВО'!U121</f>
        <v>0</v>
      </c>
      <c r="V122" s="47">
        <f>'[2]20.11.23 ВО'!V121</f>
        <v>0</v>
      </c>
      <c r="W122" s="21">
        <f>'[2]20.11.23 ВО'!W121</f>
        <v>0</v>
      </c>
      <c r="X122" s="47">
        <f>'[2]20.11.23 ВО'!X121</f>
        <v>0</v>
      </c>
      <c r="Y122" s="21">
        <f>'[2]20.11.23 ВО'!Y121</f>
        <v>0</v>
      </c>
      <c r="Z122" s="47">
        <f>'[2]20.11.23 ВО'!Z121</f>
        <v>7796</v>
      </c>
      <c r="AA122" s="21">
        <f>'[2]20.11.23 ВО'!AA121</f>
        <v>7852355.7000000002</v>
      </c>
      <c r="AB122" s="47">
        <f>'[2]20.11.23 ВО'!AB121</f>
        <v>0</v>
      </c>
      <c r="AC122" s="21">
        <f>'[2]20.11.23 ВО'!AC121</f>
        <v>0</v>
      </c>
      <c r="AD122" s="47">
        <f>'[2]20.11.23 ВО'!AD121</f>
        <v>0</v>
      </c>
      <c r="AE122" s="21">
        <f>'[2]20.11.23 ВО'!AE121</f>
        <v>0</v>
      </c>
      <c r="AF122" s="47">
        <f>'[2]20.11.23 ВО'!AF121</f>
        <v>0</v>
      </c>
      <c r="AG122" s="21">
        <f>'[2]20.11.23 ВО'!AG121</f>
        <v>0</v>
      </c>
      <c r="AH122" s="47">
        <f>'[2]20.11.23 ВО'!AH121</f>
        <v>0</v>
      </c>
      <c r="AI122" s="21">
        <f>'[2]20.11.23 ВО'!AI121</f>
        <v>0</v>
      </c>
      <c r="AJ122" s="47">
        <f>'[2]20.11.23 ВО'!AJ121</f>
        <v>0</v>
      </c>
      <c r="AK122" s="21">
        <f>'[2]20.11.23 ВО'!AK121</f>
        <v>0</v>
      </c>
      <c r="AL122" s="47">
        <f>'[2]20.11.23 ВО'!AL121</f>
        <v>0</v>
      </c>
      <c r="AM122" s="21">
        <f>'[2]20.11.23 ВО'!AM121</f>
        <v>0</v>
      </c>
      <c r="AN122" s="47">
        <f>'[2]20.11.23 ВО'!AN121</f>
        <v>0</v>
      </c>
      <c r="AO122" s="21">
        <f>'[2]20.11.23 ВО'!AO121</f>
        <v>0</v>
      </c>
      <c r="AP122" s="47">
        <f>'[2]20.11.23 ВО'!AP121</f>
        <v>0</v>
      </c>
      <c r="AQ122" s="21">
        <f>'[2]20.11.23 ВО'!AQ121</f>
        <v>0</v>
      </c>
      <c r="AR122" s="47">
        <f>'[2]20.11.23 ВО'!AR121</f>
        <v>0</v>
      </c>
      <c r="AS122" s="21">
        <f>'[2]20.11.23 ВО'!AS121</f>
        <v>0</v>
      </c>
      <c r="AT122" s="47">
        <f>'[2]20.11.23 ВО'!AT121</f>
        <v>0</v>
      </c>
      <c r="AU122" s="21">
        <f>'[2]20.11.23 ВО'!AU121</f>
        <v>0</v>
      </c>
      <c r="AV122" s="47">
        <f>'[2]20.11.23 ВО'!AV121</f>
        <v>0</v>
      </c>
      <c r="AW122" s="21">
        <f>'[2]20.11.23 ВО'!AW121</f>
        <v>0</v>
      </c>
      <c r="AX122" s="45">
        <f t="shared" si="27"/>
        <v>0</v>
      </c>
      <c r="AY122" s="27">
        <f t="shared" si="28"/>
        <v>0</v>
      </c>
      <c r="AZ122" s="45">
        <f t="shared" si="29"/>
        <v>0</v>
      </c>
      <c r="BA122" s="27">
        <f t="shared" si="30"/>
        <v>0</v>
      </c>
      <c r="BB122" s="45">
        <f t="shared" si="31"/>
        <v>0</v>
      </c>
      <c r="BC122" s="27">
        <f t="shared" si="32"/>
        <v>0</v>
      </c>
      <c r="BD122" s="47">
        <f>'[2]20.11.23 ВО'!BD121</f>
        <v>0</v>
      </c>
      <c r="BE122" s="21">
        <f>'[2]20.11.23 ВО'!BE121</f>
        <v>0</v>
      </c>
      <c r="BF122" s="47">
        <f>'[2]20.11.23 ВО'!BF121</f>
        <v>0</v>
      </c>
      <c r="BG122" s="21">
        <f>'[2]20.11.23 ВО'!BG121</f>
        <v>0</v>
      </c>
      <c r="BH122" s="47">
        <f>'[2]20.11.23 ВО'!BH121</f>
        <v>0</v>
      </c>
      <c r="BI122" s="21">
        <f>'[2]20.11.23 ВО'!BI121</f>
        <v>0</v>
      </c>
      <c r="BJ122" s="47">
        <f>'[2]20.11.23 ВО'!BJ121</f>
        <v>0</v>
      </c>
      <c r="BK122" s="21">
        <f>'[2]20.11.23 ВО'!BK121</f>
        <v>0</v>
      </c>
      <c r="BL122" s="47">
        <f>'[2]20.11.23 ВО'!BL121</f>
        <v>0</v>
      </c>
      <c r="BM122" s="21">
        <f>'[2]20.11.23 ВО'!BM121</f>
        <v>0</v>
      </c>
      <c r="BN122" s="47">
        <f>'[2]20.11.23 ВО'!BN121</f>
        <v>0</v>
      </c>
      <c r="BO122" s="21">
        <f>'[2]20.11.23 ВО'!BO121</f>
        <v>0</v>
      </c>
      <c r="BP122" s="45">
        <f t="shared" si="33"/>
        <v>0</v>
      </c>
      <c r="BQ122" s="27">
        <f t="shared" si="34"/>
        <v>0</v>
      </c>
      <c r="BR122" s="45">
        <f t="shared" si="35"/>
        <v>0</v>
      </c>
      <c r="BS122" s="21">
        <f t="shared" si="36"/>
        <v>0</v>
      </c>
      <c r="BT122" s="45">
        <f t="shared" si="37"/>
        <v>0</v>
      </c>
      <c r="BU122" s="21">
        <f t="shared" si="38"/>
        <v>0</v>
      </c>
      <c r="BV122" s="47">
        <f>'[2]20.11.23 ВО'!BV121</f>
        <v>0</v>
      </c>
      <c r="BW122" s="21">
        <f>'[2]20.11.23 ВО'!BW121</f>
        <v>0</v>
      </c>
      <c r="BX122" s="47">
        <f>'[2]20.11.23 ВО'!BX121</f>
        <v>0</v>
      </c>
      <c r="BY122" s="21">
        <f>'[2]20.11.23 ВО'!BY121</f>
        <v>0</v>
      </c>
      <c r="BZ122" s="47">
        <f>'[2]20.11.23 ВО'!BZ121</f>
        <v>0</v>
      </c>
      <c r="CA122" s="21">
        <f>'[2]20.11.23 ВО'!CA121</f>
        <v>0</v>
      </c>
      <c r="CB122" s="47">
        <f>'[2]20.11.23 ВО'!CB121</f>
        <v>0</v>
      </c>
      <c r="CC122" s="21">
        <f>'[2]20.11.23 ВО'!CC121</f>
        <v>0</v>
      </c>
      <c r="CD122" s="47">
        <f>'[2]20.11.23 ВО'!CD121</f>
        <v>0</v>
      </c>
      <c r="CE122" s="21">
        <f>'[2]20.11.23 ВО'!CE121</f>
        <v>0</v>
      </c>
    </row>
    <row r="123" spans="1:83" s="19" customFormat="1" ht="30" customHeight="1" x14ac:dyDescent="0.25">
      <c r="A123" s="15">
        <f t="shared" si="47"/>
        <v>98</v>
      </c>
      <c r="B123" s="17" t="s">
        <v>257</v>
      </c>
      <c r="C123" s="15" t="s">
        <v>258</v>
      </c>
      <c r="D123" s="26"/>
      <c r="E123" s="26" t="s">
        <v>111</v>
      </c>
      <c r="F123" s="27">
        <f t="shared" si="45"/>
        <v>2511570.9</v>
      </c>
      <c r="G123" s="47">
        <f>'[2]20.11.23 ВО'!G122</f>
        <v>0</v>
      </c>
      <c r="H123" s="21">
        <f>'[2]20.11.23 ВО'!H122</f>
        <v>0</v>
      </c>
      <c r="I123" s="47">
        <f>'[2]20.11.23 ВО'!I122</f>
        <v>0</v>
      </c>
      <c r="J123" s="21">
        <f>'[2]20.11.23 ВО'!J122</f>
        <v>0</v>
      </c>
      <c r="K123" s="27">
        <f t="shared" si="46"/>
        <v>2318477.0299999998</v>
      </c>
      <c r="L123" s="47">
        <f>'[2]20.11.23 ВО'!L122</f>
        <v>9</v>
      </c>
      <c r="M123" s="21">
        <f>'[2]20.11.23 ВО'!M122</f>
        <v>1856</v>
      </c>
      <c r="N123" s="47">
        <f>'[2]20.11.23 ВО'!N122</f>
        <v>0</v>
      </c>
      <c r="O123" s="21">
        <f>'[2]20.11.23 ВО'!O122</f>
        <v>0</v>
      </c>
      <c r="P123" s="47">
        <f>'[2]20.11.23 ВО'!P122</f>
        <v>0</v>
      </c>
      <c r="Q123" s="21">
        <f>'[2]20.11.23 ВО'!Q122</f>
        <v>0</v>
      </c>
      <c r="R123" s="47">
        <f>'[2]20.11.23 ВО'!R122</f>
        <v>0</v>
      </c>
      <c r="S123" s="21">
        <f>'[2]20.11.23 ВО'!S122</f>
        <v>0</v>
      </c>
      <c r="T123" s="47">
        <f>'[2]20.11.23 ВО'!T122</f>
        <v>9</v>
      </c>
      <c r="U123" s="21">
        <f>'[2]20.11.23 ВО'!U122</f>
        <v>1856</v>
      </c>
      <c r="V123" s="47">
        <f>'[2]20.11.23 ВО'!V122</f>
        <v>0</v>
      </c>
      <c r="W123" s="21">
        <f>'[2]20.11.23 ВО'!W122</f>
        <v>0</v>
      </c>
      <c r="X123" s="47">
        <f>'[2]20.11.23 ВО'!X122</f>
        <v>0</v>
      </c>
      <c r="Y123" s="21">
        <f>'[2]20.11.23 ВО'!Y122</f>
        <v>0</v>
      </c>
      <c r="Z123" s="47">
        <f>'[2]20.11.23 ВО'!Z122</f>
        <v>1806</v>
      </c>
      <c r="AA123" s="21">
        <f>'[2]20.11.23 ВО'!AA122</f>
        <v>2316621.0299999998</v>
      </c>
      <c r="AB123" s="47">
        <f>'[2]20.11.23 ВО'!AB122</f>
        <v>0</v>
      </c>
      <c r="AC123" s="21">
        <f>'[2]20.11.23 ВО'!AC122</f>
        <v>0</v>
      </c>
      <c r="AD123" s="47">
        <f>'[2]20.11.23 ВО'!AD122</f>
        <v>0</v>
      </c>
      <c r="AE123" s="21">
        <f>'[2]20.11.23 ВО'!AE122</f>
        <v>0</v>
      </c>
      <c r="AF123" s="47">
        <f>'[2]20.11.23 ВО'!AF122</f>
        <v>0</v>
      </c>
      <c r="AG123" s="21">
        <f>'[2]20.11.23 ВО'!AG122</f>
        <v>0</v>
      </c>
      <c r="AH123" s="47">
        <f>'[2]20.11.23 ВО'!AH122</f>
        <v>0</v>
      </c>
      <c r="AI123" s="21">
        <f>'[2]20.11.23 ВО'!AI122</f>
        <v>0</v>
      </c>
      <c r="AJ123" s="47">
        <f>'[2]20.11.23 ВО'!AJ122</f>
        <v>0</v>
      </c>
      <c r="AK123" s="21">
        <f>'[2]20.11.23 ВО'!AK122</f>
        <v>0</v>
      </c>
      <c r="AL123" s="47">
        <f>'[2]20.11.23 ВО'!AL122</f>
        <v>0</v>
      </c>
      <c r="AM123" s="21">
        <f>'[2]20.11.23 ВО'!AM122</f>
        <v>0</v>
      </c>
      <c r="AN123" s="47">
        <f>'[2]20.11.23 ВО'!AN122</f>
        <v>0</v>
      </c>
      <c r="AO123" s="21">
        <f>'[2]20.11.23 ВО'!AO122</f>
        <v>0</v>
      </c>
      <c r="AP123" s="47">
        <f>'[2]20.11.23 ВО'!AP122</f>
        <v>0</v>
      </c>
      <c r="AQ123" s="21">
        <f>'[2]20.11.23 ВО'!AQ122</f>
        <v>0</v>
      </c>
      <c r="AR123" s="47">
        <f>'[2]20.11.23 ВО'!AR122</f>
        <v>0</v>
      </c>
      <c r="AS123" s="21">
        <f>'[2]20.11.23 ВО'!AS122</f>
        <v>0</v>
      </c>
      <c r="AT123" s="47">
        <f>'[2]20.11.23 ВО'!AT122</f>
        <v>0</v>
      </c>
      <c r="AU123" s="21">
        <f>'[2]20.11.23 ВО'!AU122</f>
        <v>0</v>
      </c>
      <c r="AV123" s="47">
        <f>'[2]20.11.23 ВО'!AV122</f>
        <v>0</v>
      </c>
      <c r="AW123" s="21">
        <f>'[2]20.11.23 ВО'!AW122</f>
        <v>0</v>
      </c>
      <c r="AX123" s="45">
        <f t="shared" si="27"/>
        <v>22</v>
      </c>
      <c r="AY123" s="27">
        <f t="shared" si="28"/>
        <v>193093.87</v>
      </c>
      <c r="AZ123" s="45">
        <f t="shared" si="29"/>
        <v>0</v>
      </c>
      <c r="BA123" s="27">
        <f t="shared" si="30"/>
        <v>0</v>
      </c>
      <c r="BB123" s="45">
        <f t="shared" si="31"/>
        <v>0</v>
      </c>
      <c r="BC123" s="27">
        <f t="shared" si="32"/>
        <v>0</v>
      </c>
      <c r="BD123" s="47">
        <f>'[2]20.11.23 ВО'!BD122</f>
        <v>22</v>
      </c>
      <c r="BE123" s="21">
        <f>'[2]20.11.23 ВО'!BE122</f>
        <v>193093.87</v>
      </c>
      <c r="BF123" s="47">
        <f>'[2]20.11.23 ВО'!BF122</f>
        <v>0</v>
      </c>
      <c r="BG123" s="21">
        <f>'[2]20.11.23 ВО'!BG122</f>
        <v>0</v>
      </c>
      <c r="BH123" s="47">
        <f>'[2]20.11.23 ВО'!BH122</f>
        <v>0</v>
      </c>
      <c r="BI123" s="21">
        <f>'[2]20.11.23 ВО'!BI122</f>
        <v>0</v>
      </c>
      <c r="BJ123" s="47">
        <f>'[2]20.11.23 ВО'!BJ122</f>
        <v>0</v>
      </c>
      <c r="BK123" s="21">
        <f>'[2]20.11.23 ВО'!BK122</f>
        <v>0</v>
      </c>
      <c r="BL123" s="47">
        <f>'[2]20.11.23 ВО'!BL122</f>
        <v>0</v>
      </c>
      <c r="BM123" s="21">
        <f>'[2]20.11.23 ВО'!BM122</f>
        <v>0</v>
      </c>
      <c r="BN123" s="47">
        <f>'[2]20.11.23 ВО'!BN122</f>
        <v>0</v>
      </c>
      <c r="BO123" s="21">
        <f>'[2]20.11.23 ВО'!BO122</f>
        <v>0</v>
      </c>
      <c r="BP123" s="45">
        <f t="shared" si="33"/>
        <v>0</v>
      </c>
      <c r="BQ123" s="27">
        <f t="shared" si="34"/>
        <v>0</v>
      </c>
      <c r="BR123" s="45">
        <f t="shared" si="35"/>
        <v>0</v>
      </c>
      <c r="BS123" s="21">
        <f t="shared" si="36"/>
        <v>0</v>
      </c>
      <c r="BT123" s="45">
        <f t="shared" si="37"/>
        <v>0</v>
      </c>
      <c r="BU123" s="21">
        <f t="shared" si="38"/>
        <v>0</v>
      </c>
      <c r="BV123" s="47">
        <f>'[2]20.11.23 ВО'!BV122</f>
        <v>0</v>
      </c>
      <c r="BW123" s="21">
        <f>'[2]20.11.23 ВО'!BW122</f>
        <v>0</v>
      </c>
      <c r="BX123" s="47">
        <f>'[2]20.11.23 ВО'!BX122</f>
        <v>0</v>
      </c>
      <c r="BY123" s="21">
        <f>'[2]20.11.23 ВО'!BY122</f>
        <v>0</v>
      </c>
      <c r="BZ123" s="47">
        <f>'[2]20.11.23 ВО'!BZ122</f>
        <v>0</v>
      </c>
      <c r="CA123" s="21">
        <f>'[2]20.11.23 ВО'!CA122</f>
        <v>0</v>
      </c>
      <c r="CB123" s="47">
        <f>'[2]20.11.23 ВО'!CB122</f>
        <v>0</v>
      </c>
      <c r="CC123" s="21">
        <f>'[2]20.11.23 ВО'!CC122</f>
        <v>0</v>
      </c>
      <c r="CD123" s="47">
        <f>'[2]20.11.23 ВО'!CD122</f>
        <v>0</v>
      </c>
      <c r="CE123" s="21">
        <f>'[2]20.11.23 ВО'!CE122</f>
        <v>0</v>
      </c>
    </row>
    <row r="124" spans="1:83" s="19" customFormat="1" ht="30" customHeight="1" x14ac:dyDescent="0.25">
      <c r="A124" s="15">
        <f t="shared" si="47"/>
        <v>99</v>
      </c>
      <c r="B124" s="17" t="s">
        <v>259</v>
      </c>
      <c r="C124" s="15" t="s">
        <v>260</v>
      </c>
      <c r="D124" s="26"/>
      <c r="E124" s="26" t="s">
        <v>111</v>
      </c>
      <c r="F124" s="27">
        <f t="shared" si="45"/>
        <v>2320342.7599999998</v>
      </c>
      <c r="G124" s="47">
        <f>'[2]20.11.23 ВО'!G123</f>
        <v>0</v>
      </c>
      <c r="H124" s="21">
        <f>'[2]20.11.23 ВО'!H123</f>
        <v>0</v>
      </c>
      <c r="I124" s="47">
        <f>'[2]20.11.23 ВО'!I123</f>
        <v>0</v>
      </c>
      <c r="J124" s="21">
        <f>'[2]20.11.23 ВО'!J123</f>
        <v>0</v>
      </c>
      <c r="K124" s="27">
        <f t="shared" si="46"/>
        <v>0</v>
      </c>
      <c r="L124" s="47">
        <f>'[2]20.11.23 ВО'!L123</f>
        <v>0</v>
      </c>
      <c r="M124" s="21">
        <f>'[2]20.11.23 ВО'!M123</f>
        <v>0</v>
      </c>
      <c r="N124" s="47">
        <f>'[2]20.11.23 ВО'!N123</f>
        <v>0</v>
      </c>
      <c r="O124" s="21">
        <f>'[2]20.11.23 ВО'!O123</f>
        <v>0</v>
      </c>
      <c r="P124" s="47">
        <f>'[2]20.11.23 ВО'!P123</f>
        <v>0</v>
      </c>
      <c r="Q124" s="21">
        <f>'[2]20.11.23 ВО'!Q123</f>
        <v>0</v>
      </c>
      <c r="R124" s="47">
        <f>'[2]20.11.23 ВО'!R123</f>
        <v>0</v>
      </c>
      <c r="S124" s="21">
        <f>'[2]20.11.23 ВО'!S123</f>
        <v>0</v>
      </c>
      <c r="T124" s="47">
        <f>'[2]20.11.23 ВО'!T123</f>
        <v>0</v>
      </c>
      <c r="U124" s="21">
        <f>'[2]20.11.23 ВО'!U123</f>
        <v>0</v>
      </c>
      <c r="V124" s="47">
        <f>'[2]20.11.23 ВО'!V123</f>
        <v>0</v>
      </c>
      <c r="W124" s="21">
        <f>'[2]20.11.23 ВО'!W123</f>
        <v>0</v>
      </c>
      <c r="X124" s="47">
        <f>'[2]20.11.23 ВО'!X123</f>
        <v>0</v>
      </c>
      <c r="Y124" s="21">
        <f>'[2]20.11.23 ВО'!Y123</f>
        <v>0</v>
      </c>
      <c r="Z124" s="47">
        <f>'[2]20.11.23 ВО'!Z123</f>
        <v>0</v>
      </c>
      <c r="AA124" s="21">
        <f>'[2]20.11.23 ВО'!AA123</f>
        <v>0</v>
      </c>
      <c r="AB124" s="47">
        <f>'[2]20.11.23 ВО'!AB123</f>
        <v>0</v>
      </c>
      <c r="AC124" s="21">
        <f>'[2]20.11.23 ВО'!AC123</f>
        <v>0</v>
      </c>
      <c r="AD124" s="47">
        <f>'[2]20.11.23 ВО'!AD123</f>
        <v>0</v>
      </c>
      <c r="AE124" s="21">
        <f>'[2]20.11.23 ВО'!AE123</f>
        <v>0</v>
      </c>
      <c r="AF124" s="47">
        <f>'[2]20.11.23 ВО'!AF123</f>
        <v>0</v>
      </c>
      <c r="AG124" s="21">
        <f>'[2]20.11.23 ВО'!AG123</f>
        <v>0</v>
      </c>
      <c r="AH124" s="47">
        <f>'[2]20.11.23 ВО'!AH123</f>
        <v>0</v>
      </c>
      <c r="AI124" s="21">
        <f>'[2]20.11.23 ВО'!AI123</f>
        <v>0</v>
      </c>
      <c r="AJ124" s="47">
        <f>'[2]20.11.23 ВО'!AJ123</f>
        <v>0</v>
      </c>
      <c r="AK124" s="21">
        <f>'[2]20.11.23 ВО'!AK123</f>
        <v>0</v>
      </c>
      <c r="AL124" s="47">
        <f>'[2]20.11.23 ВО'!AL123</f>
        <v>0</v>
      </c>
      <c r="AM124" s="21">
        <f>'[2]20.11.23 ВО'!AM123</f>
        <v>0</v>
      </c>
      <c r="AN124" s="47">
        <f>'[2]20.11.23 ВО'!AN123</f>
        <v>0</v>
      </c>
      <c r="AO124" s="21">
        <f>'[2]20.11.23 ВО'!AO123</f>
        <v>0</v>
      </c>
      <c r="AP124" s="47">
        <f>'[2]20.11.23 ВО'!AP123</f>
        <v>0</v>
      </c>
      <c r="AQ124" s="21">
        <f>'[2]20.11.23 ВО'!AQ123</f>
        <v>0</v>
      </c>
      <c r="AR124" s="47">
        <f>'[2]20.11.23 ВО'!AR123</f>
        <v>0</v>
      </c>
      <c r="AS124" s="21">
        <f>'[2]20.11.23 ВО'!AS123</f>
        <v>0</v>
      </c>
      <c r="AT124" s="47">
        <f>'[2]20.11.23 ВО'!AT123</f>
        <v>0</v>
      </c>
      <c r="AU124" s="21">
        <f>'[2]20.11.23 ВО'!AU123</f>
        <v>0</v>
      </c>
      <c r="AV124" s="47">
        <f>'[2]20.11.23 ВО'!AV123</f>
        <v>0</v>
      </c>
      <c r="AW124" s="21">
        <f>'[2]20.11.23 ВО'!AW123</f>
        <v>0</v>
      </c>
      <c r="AX124" s="45">
        <f t="shared" si="27"/>
        <v>30</v>
      </c>
      <c r="AY124" s="27">
        <f t="shared" si="28"/>
        <v>2320342.7599999998</v>
      </c>
      <c r="AZ124" s="45">
        <f t="shared" si="29"/>
        <v>30</v>
      </c>
      <c r="BA124" s="27">
        <f t="shared" si="30"/>
        <v>2320342.7599999998</v>
      </c>
      <c r="BB124" s="45">
        <f t="shared" si="31"/>
        <v>0</v>
      </c>
      <c r="BC124" s="27">
        <f t="shared" si="32"/>
        <v>0</v>
      </c>
      <c r="BD124" s="47">
        <f>'[2]20.11.23 ВО'!BD123</f>
        <v>30</v>
      </c>
      <c r="BE124" s="21">
        <f>'[2]20.11.23 ВО'!BE123</f>
        <v>2320342.7599999998</v>
      </c>
      <c r="BF124" s="47">
        <f>'[2]20.11.23 ВО'!BF123</f>
        <v>30</v>
      </c>
      <c r="BG124" s="21">
        <f>'[2]20.11.23 ВО'!BG123</f>
        <v>2320342.7599999998</v>
      </c>
      <c r="BH124" s="47">
        <f>'[2]20.11.23 ВО'!BH123</f>
        <v>0</v>
      </c>
      <c r="BI124" s="21">
        <f>'[2]20.11.23 ВО'!BI123</f>
        <v>0</v>
      </c>
      <c r="BJ124" s="47">
        <f>'[2]20.11.23 ВО'!BJ123</f>
        <v>0</v>
      </c>
      <c r="BK124" s="21">
        <f>'[2]20.11.23 ВО'!BK123</f>
        <v>0</v>
      </c>
      <c r="BL124" s="47">
        <f>'[2]20.11.23 ВО'!BL123</f>
        <v>0</v>
      </c>
      <c r="BM124" s="21">
        <f>'[2]20.11.23 ВО'!BM123</f>
        <v>0</v>
      </c>
      <c r="BN124" s="47">
        <f>'[2]20.11.23 ВО'!BN123</f>
        <v>0</v>
      </c>
      <c r="BO124" s="21">
        <f>'[2]20.11.23 ВО'!BO123</f>
        <v>0</v>
      </c>
      <c r="BP124" s="45">
        <f t="shared" si="33"/>
        <v>0</v>
      </c>
      <c r="BQ124" s="27">
        <f t="shared" si="34"/>
        <v>0</v>
      </c>
      <c r="BR124" s="45">
        <f t="shared" si="35"/>
        <v>0</v>
      </c>
      <c r="BS124" s="21">
        <f t="shared" si="36"/>
        <v>0</v>
      </c>
      <c r="BT124" s="45">
        <f t="shared" si="37"/>
        <v>0</v>
      </c>
      <c r="BU124" s="21">
        <f t="shared" si="38"/>
        <v>0</v>
      </c>
      <c r="BV124" s="47">
        <f>'[2]20.11.23 ВО'!BV123</f>
        <v>0</v>
      </c>
      <c r="BW124" s="21">
        <f>'[2]20.11.23 ВО'!BW123</f>
        <v>0</v>
      </c>
      <c r="BX124" s="47">
        <f>'[2]20.11.23 ВО'!BX123</f>
        <v>0</v>
      </c>
      <c r="BY124" s="21">
        <f>'[2]20.11.23 ВО'!BY123</f>
        <v>0</v>
      </c>
      <c r="BZ124" s="47">
        <f>'[2]20.11.23 ВО'!BZ123</f>
        <v>0</v>
      </c>
      <c r="CA124" s="21">
        <f>'[2]20.11.23 ВО'!CA123</f>
        <v>0</v>
      </c>
      <c r="CB124" s="47">
        <f>'[2]20.11.23 ВО'!CB123</f>
        <v>0</v>
      </c>
      <c r="CC124" s="21">
        <f>'[2]20.11.23 ВО'!CC123</f>
        <v>0</v>
      </c>
      <c r="CD124" s="47">
        <f>'[2]20.11.23 ВО'!CD123</f>
        <v>0</v>
      </c>
      <c r="CE124" s="21">
        <f>'[2]20.11.23 ВО'!CE123</f>
        <v>0</v>
      </c>
    </row>
    <row r="125" spans="1:83" s="19" customFormat="1" ht="30" customHeight="1" x14ac:dyDescent="0.25">
      <c r="A125" s="18"/>
      <c r="B125" s="16" t="s">
        <v>261</v>
      </c>
      <c r="C125" s="18"/>
      <c r="D125" s="26"/>
      <c r="E125" s="26"/>
      <c r="F125" s="27"/>
      <c r="G125" s="47">
        <f>'[2]20.11.23 ВО'!G124</f>
        <v>0</v>
      </c>
      <c r="H125" s="21">
        <f>'[2]20.11.23 ВО'!H124</f>
        <v>0</v>
      </c>
      <c r="I125" s="47">
        <f>'[2]20.11.23 ВО'!I124</f>
        <v>0</v>
      </c>
      <c r="J125" s="21">
        <f>'[2]20.11.23 ВО'!J124</f>
        <v>0</v>
      </c>
      <c r="K125" s="27"/>
      <c r="L125" s="47">
        <f>'[2]20.11.23 ВО'!L124</f>
        <v>0</v>
      </c>
      <c r="M125" s="21">
        <f>'[2]20.11.23 ВО'!M124</f>
        <v>0</v>
      </c>
      <c r="N125" s="47">
        <f>'[2]20.11.23 ВО'!N124</f>
        <v>0</v>
      </c>
      <c r="O125" s="21">
        <f>'[2]20.11.23 ВО'!O124</f>
        <v>0</v>
      </c>
      <c r="P125" s="47">
        <f>'[2]20.11.23 ВО'!P124</f>
        <v>0</v>
      </c>
      <c r="Q125" s="21">
        <f>'[2]20.11.23 ВО'!Q124</f>
        <v>0</v>
      </c>
      <c r="R125" s="47">
        <f>'[2]20.11.23 ВО'!R124</f>
        <v>0</v>
      </c>
      <c r="S125" s="21">
        <f>'[2]20.11.23 ВО'!S124</f>
        <v>0</v>
      </c>
      <c r="T125" s="47">
        <f>'[2]20.11.23 ВО'!T124</f>
        <v>0</v>
      </c>
      <c r="U125" s="21">
        <f>'[2]20.11.23 ВО'!U124</f>
        <v>0</v>
      </c>
      <c r="V125" s="47">
        <f>'[2]20.11.23 ВО'!V124</f>
        <v>0</v>
      </c>
      <c r="W125" s="21">
        <f>'[2]20.11.23 ВО'!W124</f>
        <v>0</v>
      </c>
      <c r="X125" s="47">
        <f>'[2]20.11.23 ВО'!X124</f>
        <v>0</v>
      </c>
      <c r="Y125" s="21">
        <f>'[2]20.11.23 ВО'!Y124</f>
        <v>0</v>
      </c>
      <c r="Z125" s="47">
        <f>'[2]20.11.23 ВО'!Z124</f>
        <v>0</v>
      </c>
      <c r="AA125" s="21">
        <f>'[2]20.11.23 ВО'!AA124</f>
        <v>0</v>
      </c>
      <c r="AB125" s="47">
        <f>'[2]20.11.23 ВО'!AB124</f>
        <v>0</v>
      </c>
      <c r="AC125" s="21">
        <f>'[2]20.11.23 ВО'!AC124</f>
        <v>0</v>
      </c>
      <c r="AD125" s="47">
        <f>'[2]20.11.23 ВО'!AD124</f>
        <v>0</v>
      </c>
      <c r="AE125" s="21">
        <f>'[2]20.11.23 ВО'!AE124</f>
        <v>0</v>
      </c>
      <c r="AF125" s="47">
        <f>'[2]20.11.23 ВО'!AF124</f>
        <v>0</v>
      </c>
      <c r="AG125" s="21">
        <f>'[2]20.11.23 ВО'!AG124</f>
        <v>0</v>
      </c>
      <c r="AH125" s="47">
        <f>'[2]20.11.23 ВО'!AH124</f>
        <v>0</v>
      </c>
      <c r="AI125" s="21">
        <f>'[2]20.11.23 ВО'!AI124</f>
        <v>0</v>
      </c>
      <c r="AJ125" s="47">
        <f>'[2]20.11.23 ВО'!AJ124</f>
        <v>0</v>
      </c>
      <c r="AK125" s="21">
        <f>'[2]20.11.23 ВО'!AK124</f>
        <v>0</v>
      </c>
      <c r="AL125" s="47">
        <f>'[2]20.11.23 ВО'!AL124</f>
        <v>0</v>
      </c>
      <c r="AM125" s="21">
        <f>'[2]20.11.23 ВО'!AM124</f>
        <v>0</v>
      </c>
      <c r="AN125" s="47">
        <f>'[2]20.11.23 ВО'!AN124</f>
        <v>0</v>
      </c>
      <c r="AO125" s="21">
        <f>'[2]20.11.23 ВО'!AO124</f>
        <v>0</v>
      </c>
      <c r="AP125" s="47">
        <f>'[2]20.11.23 ВО'!AP124</f>
        <v>0</v>
      </c>
      <c r="AQ125" s="21">
        <f>'[2]20.11.23 ВО'!AQ124</f>
        <v>0</v>
      </c>
      <c r="AR125" s="47">
        <f>'[2]20.11.23 ВО'!AR124</f>
        <v>0</v>
      </c>
      <c r="AS125" s="21">
        <f>'[2]20.11.23 ВО'!AS124</f>
        <v>0</v>
      </c>
      <c r="AT125" s="47">
        <f>'[2]20.11.23 ВО'!AT124</f>
        <v>0</v>
      </c>
      <c r="AU125" s="21">
        <f>'[2]20.11.23 ВО'!AU124</f>
        <v>0</v>
      </c>
      <c r="AV125" s="47">
        <f>'[2]20.11.23 ВО'!AV124</f>
        <v>0</v>
      </c>
      <c r="AW125" s="21">
        <f>'[2]20.11.23 ВО'!AW124</f>
        <v>0</v>
      </c>
      <c r="AX125" s="45">
        <f t="shared" si="27"/>
        <v>0</v>
      </c>
      <c r="AY125" s="27">
        <f t="shared" si="28"/>
        <v>0</v>
      </c>
      <c r="AZ125" s="45">
        <f t="shared" si="29"/>
        <v>0</v>
      </c>
      <c r="BA125" s="27">
        <f t="shared" si="30"/>
        <v>0</v>
      </c>
      <c r="BB125" s="45">
        <f t="shared" si="31"/>
        <v>0</v>
      </c>
      <c r="BC125" s="27">
        <f t="shared" si="32"/>
        <v>0</v>
      </c>
      <c r="BD125" s="47">
        <f>'[2]20.11.23 ВО'!BD124</f>
        <v>0</v>
      </c>
      <c r="BE125" s="21">
        <f>'[2]20.11.23 ВО'!BE124</f>
        <v>0</v>
      </c>
      <c r="BF125" s="47">
        <f>'[2]20.11.23 ВО'!BF124</f>
        <v>0</v>
      </c>
      <c r="BG125" s="21">
        <f>'[2]20.11.23 ВО'!BG124</f>
        <v>0</v>
      </c>
      <c r="BH125" s="47">
        <f>'[2]20.11.23 ВО'!BH124</f>
        <v>0</v>
      </c>
      <c r="BI125" s="21">
        <f>'[2]20.11.23 ВО'!BI124</f>
        <v>0</v>
      </c>
      <c r="BJ125" s="47">
        <f>'[2]20.11.23 ВО'!BJ124</f>
        <v>0</v>
      </c>
      <c r="BK125" s="21">
        <f>'[2]20.11.23 ВО'!BK124</f>
        <v>0</v>
      </c>
      <c r="BL125" s="47">
        <f>'[2]20.11.23 ВО'!BL124</f>
        <v>0</v>
      </c>
      <c r="BM125" s="21">
        <f>'[2]20.11.23 ВО'!BM124</f>
        <v>0</v>
      </c>
      <c r="BN125" s="47">
        <f>'[2]20.11.23 ВО'!BN124</f>
        <v>0</v>
      </c>
      <c r="BO125" s="21">
        <f>'[2]20.11.23 ВО'!BO124</f>
        <v>0</v>
      </c>
      <c r="BP125" s="45">
        <f t="shared" si="33"/>
        <v>0</v>
      </c>
      <c r="BQ125" s="27">
        <f t="shared" si="34"/>
        <v>0</v>
      </c>
      <c r="BR125" s="45">
        <f t="shared" si="35"/>
        <v>0</v>
      </c>
      <c r="BS125" s="21">
        <f t="shared" si="36"/>
        <v>0</v>
      </c>
      <c r="BT125" s="45">
        <f t="shared" si="37"/>
        <v>0</v>
      </c>
      <c r="BU125" s="21">
        <f t="shared" si="38"/>
        <v>0</v>
      </c>
      <c r="BV125" s="47">
        <f>'[2]20.11.23 ВО'!BV124</f>
        <v>0</v>
      </c>
      <c r="BW125" s="21">
        <f>'[2]20.11.23 ВО'!BW124</f>
        <v>0</v>
      </c>
      <c r="BX125" s="47">
        <f>'[2]20.11.23 ВО'!BX124</f>
        <v>0</v>
      </c>
      <c r="BY125" s="21">
        <f>'[2]20.11.23 ВО'!BY124</f>
        <v>0</v>
      </c>
      <c r="BZ125" s="47">
        <f>'[2]20.11.23 ВО'!BZ124</f>
        <v>0</v>
      </c>
      <c r="CA125" s="21">
        <f>'[2]20.11.23 ВО'!CA124</f>
        <v>0</v>
      </c>
      <c r="CB125" s="47">
        <f>'[2]20.11.23 ВО'!CB124</f>
        <v>0</v>
      </c>
      <c r="CC125" s="21">
        <f>'[2]20.11.23 ВО'!CC124</f>
        <v>0</v>
      </c>
      <c r="CD125" s="47">
        <f>'[2]20.11.23 ВО'!CD124</f>
        <v>0</v>
      </c>
      <c r="CE125" s="21">
        <f>'[2]20.11.23 ВО'!CE124</f>
        <v>0</v>
      </c>
    </row>
    <row r="126" spans="1:83" s="19" customFormat="1" ht="30" customHeight="1" x14ac:dyDescent="0.25">
      <c r="A126" s="15">
        <f>1+A124</f>
        <v>100</v>
      </c>
      <c r="B126" s="48" t="s">
        <v>262</v>
      </c>
      <c r="C126" s="15" t="s">
        <v>263</v>
      </c>
      <c r="D126" s="26"/>
      <c r="E126" s="26" t="s">
        <v>57</v>
      </c>
      <c r="F126" s="27">
        <f>H126+K126+AY126+BQ126</f>
        <v>186210853.63</v>
      </c>
      <c r="G126" s="47">
        <f>'[2]20.11.23 ВО'!G125</f>
        <v>3974</v>
      </c>
      <c r="H126" s="21">
        <f>'[2]20.11.23 ВО'!H125</f>
        <v>20472660.969999999</v>
      </c>
      <c r="I126" s="47">
        <f>'[2]20.11.23 ВО'!I125</f>
        <v>5</v>
      </c>
      <c r="J126" s="21">
        <f>'[2]20.11.23 ВО'!J125</f>
        <v>271040</v>
      </c>
      <c r="K126" s="27">
        <f>M126+Y126+AA126+AE126+AW126</f>
        <v>133200870.34999999</v>
      </c>
      <c r="L126" s="47">
        <f>'[2]20.11.23 ВО'!L125</f>
        <v>41646</v>
      </c>
      <c r="M126" s="21">
        <f>'[2]20.11.23 ВО'!M125</f>
        <v>49935085.140000001</v>
      </c>
      <c r="N126" s="47">
        <f>'[2]20.11.23 ВО'!N125</f>
        <v>3015</v>
      </c>
      <c r="O126" s="21">
        <f>'[2]20.11.23 ВО'!O125</f>
        <v>4578312.91</v>
      </c>
      <c r="P126" s="47">
        <f>'[2]20.11.23 ВО'!P125</f>
        <v>4362</v>
      </c>
      <c r="Q126" s="21">
        <f>'[2]20.11.23 ВО'!Q125</f>
        <v>11315816.789999999</v>
      </c>
      <c r="R126" s="47">
        <f>'[2]20.11.23 ВО'!R125</f>
        <v>568</v>
      </c>
      <c r="S126" s="21">
        <f>'[2]20.11.23 ВО'!S125</f>
        <v>623599.27</v>
      </c>
      <c r="T126" s="47">
        <f>'[2]20.11.23 ВО'!T125</f>
        <v>34269</v>
      </c>
      <c r="U126" s="21">
        <f>'[2]20.11.23 ВО'!U125</f>
        <v>34040955.439999998</v>
      </c>
      <c r="V126" s="47">
        <f>'[2]20.11.23 ВО'!V125</f>
        <v>0</v>
      </c>
      <c r="W126" s="21">
        <f>'[2]20.11.23 ВО'!W125</f>
        <v>0</v>
      </c>
      <c r="X126" s="47">
        <f>'[2]20.11.23 ВО'!X125</f>
        <v>2457</v>
      </c>
      <c r="Y126" s="21">
        <f>'[2]20.11.23 ВО'!Y125</f>
        <v>1909610.24</v>
      </c>
      <c r="Z126" s="47">
        <f>'[2]20.11.23 ВО'!Z125</f>
        <v>18688</v>
      </c>
      <c r="AA126" s="49">
        <f>'[2]20.11.23 ВО'!AA125+119245.62</f>
        <v>78808062.260000005</v>
      </c>
      <c r="AB126" s="47">
        <f>'[2]20.11.23 ВО'!AB125</f>
        <v>0</v>
      </c>
      <c r="AC126" s="21">
        <f>'[2]20.11.23 ВО'!AC125</f>
        <v>0</v>
      </c>
      <c r="AD126" s="47">
        <f>'[2]20.11.23 ВО'!AD125</f>
        <v>605</v>
      </c>
      <c r="AE126" s="21">
        <f>'[2]20.11.23 ВО'!AE125</f>
        <v>461049.03</v>
      </c>
      <c r="AF126" s="47">
        <f>'[2]20.11.23 ВО'!AF125</f>
        <v>0</v>
      </c>
      <c r="AG126" s="21">
        <f>'[2]20.11.23 ВО'!AG125</f>
        <v>0</v>
      </c>
      <c r="AH126" s="47">
        <f>'[2]20.11.23 ВО'!AH125</f>
        <v>0</v>
      </c>
      <c r="AI126" s="21">
        <f>'[2]20.11.23 ВО'!AI125</f>
        <v>0</v>
      </c>
      <c r="AJ126" s="47">
        <f>'[2]20.11.23 ВО'!AJ125</f>
        <v>417</v>
      </c>
      <c r="AK126" s="21">
        <f>'[2]20.11.23 ВО'!AK125</f>
        <v>280542.59999999998</v>
      </c>
      <c r="AL126" s="47">
        <f>'[2]20.11.23 ВО'!AL125</f>
        <v>188</v>
      </c>
      <c r="AM126" s="21">
        <f>'[2]20.11.23 ВО'!AM125</f>
        <v>180506.43</v>
      </c>
      <c r="AN126" s="47">
        <f>'[2]20.11.23 ВО'!AN125</f>
        <v>0</v>
      </c>
      <c r="AO126" s="21">
        <f>'[2]20.11.23 ВО'!AO125</f>
        <v>0</v>
      </c>
      <c r="AP126" s="47">
        <f>'[2]20.11.23 ВО'!AP125</f>
        <v>0</v>
      </c>
      <c r="AQ126" s="21">
        <f>'[2]20.11.23 ВО'!AQ125</f>
        <v>0</v>
      </c>
      <c r="AR126" s="47">
        <f>'[2]20.11.23 ВО'!AR125</f>
        <v>0</v>
      </c>
      <c r="AS126" s="21">
        <f>'[2]20.11.23 ВО'!AS125</f>
        <v>0</v>
      </c>
      <c r="AT126" s="47">
        <f>'[2]20.11.23 ВО'!AT125</f>
        <v>0</v>
      </c>
      <c r="AU126" s="21">
        <f>'[2]20.11.23 ВО'!AU125</f>
        <v>0</v>
      </c>
      <c r="AV126" s="47">
        <f>'[2]20.11.23 ВО'!AV125</f>
        <v>1645</v>
      </c>
      <c r="AW126" s="21">
        <f>'[2]20.11.23 ВО'!AW125</f>
        <v>2087063.68</v>
      </c>
      <c r="AX126" s="45">
        <f t="shared" si="27"/>
        <v>512</v>
      </c>
      <c r="AY126" s="27">
        <f t="shared" si="28"/>
        <v>5168687.84</v>
      </c>
      <c r="AZ126" s="45">
        <f t="shared" si="29"/>
        <v>0</v>
      </c>
      <c r="BA126" s="27">
        <f t="shared" si="30"/>
        <v>0</v>
      </c>
      <c r="BB126" s="45">
        <f t="shared" si="31"/>
        <v>0</v>
      </c>
      <c r="BC126" s="27">
        <f t="shared" si="32"/>
        <v>0</v>
      </c>
      <c r="BD126" s="47">
        <f>'[2]20.11.23 ВО'!BD125</f>
        <v>144</v>
      </c>
      <c r="BE126" s="21">
        <f>'[2]20.11.23 ВО'!BE125</f>
        <v>1522267.48</v>
      </c>
      <c r="BF126" s="47">
        <f>'[2]20.11.23 ВО'!BF125</f>
        <v>0</v>
      </c>
      <c r="BG126" s="21">
        <f>'[2]20.11.23 ВО'!BG125</f>
        <v>0</v>
      </c>
      <c r="BH126" s="47">
        <f>'[2]20.11.23 ВО'!BH125</f>
        <v>0</v>
      </c>
      <c r="BI126" s="21">
        <f>'[2]20.11.23 ВО'!BI125</f>
        <v>0</v>
      </c>
      <c r="BJ126" s="47">
        <f>'[2]20.11.23 ВО'!BJ125</f>
        <v>368</v>
      </c>
      <c r="BK126" s="21">
        <f>'[2]20.11.23 ВО'!BK125</f>
        <v>3646420.36</v>
      </c>
      <c r="BL126" s="47">
        <f>'[2]20.11.23 ВО'!BL125</f>
        <v>0</v>
      </c>
      <c r="BM126" s="21">
        <f>'[2]20.11.23 ВО'!BM125</f>
        <v>0</v>
      </c>
      <c r="BN126" s="47">
        <f>'[2]20.11.23 ВО'!BN125</f>
        <v>0</v>
      </c>
      <c r="BO126" s="21">
        <f>'[2]20.11.23 ВО'!BO125</f>
        <v>0</v>
      </c>
      <c r="BP126" s="45">
        <f t="shared" si="33"/>
        <v>1661</v>
      </c>
      <c r="BQ126" s="27">
        <f t="shared" si="34"/>
        <v>27368634.469999999</v>
      </c>
      <c r="BR126" s="45">
        <f t="shared" si="35"/>
        <v>0</v>
      </c>
      <c r="BS126" s="21">
        <f t="shared" si="36"/>
        <v>0</v>
      </c>
      <c r="BT126" s="45">
        <f t="shared" si="37"/>
        <v>0</v>
      </c>
      <c r="BU126" s="21">
        <f t="shared" si="38"/>
        <v>0</v>
      </c>
      <c r="BV126" s="47">
        <f>'[2]20.11.23 ВО'!BV125</f>
        <v>1661</v>
      </c>
      <c r="BW126" s="21">
        <f>'[2]20.11.23 ВО'!BW125</f>
        <v>27368634.469999999</v>
      </c>
      <c r="BX126" s="47">
        <f>'[2]20.11.23 ВО'!BX125</f>
        <v>0</v>
      </c>
      <c r="BY126" s="21">
        <f>'[2]20.11.23 ВО'!BY125</f>
        <v>0</v>
      </c>
      <c r="BZ126" s="47">
        <f>'[2]20.11.23 ВО'!BZ125</f>
        <v>0</v>
      </c>
      <c r="CA126" s="21">
        <f>'[2]20.11.23 ВО'!CA125</f>
        <v>0</v>
      </c>
      <c r="CB126" s="47">
        <f>'[2]20.11.23 ВО'!CB125</f>
        <v>0</v>
      </c>
      <c r="CC126" s="21">
        <f>'[2]20.11.23 ВО'!CC125</f>
        <v>0</v>
      </c>
      <c r="CD126" s="47">
        <f>'[2]20.11.23 ВО'!CD125</f>
        <v>0</v>
      </c>
      <c r="CE126" s="21">
        <f>'[2]20.11.23 ВО'!CE125</f>
        <v>0</v>
      </c>
    </row>
    <row r="127" spans="1:83" s="19" customFormat="1" ht="30" customHeight="1" x14ac:dyDescent="0.25">
      <c r="A127" s="18"/>
      <c r="B127" s="16" t="s">
        <v>264</v>
      </c>
      <c r="C127" s="18"/>
      <c r="D127" s="26"/>
      <c r="E127" s="29" t="s">
        <v>57</v>
      </c>
      <c r="F127" s="27"/>
      <c r="G127" s="47">
        <f>'[2]20.11.23 ВО'!G126</f>
        <v>0</v>
      </c>
      <c r="H127" s="21">
        <f>'[2]20.11.23 ВО'!H126</f>
        <v>0</v>
      </c>
      <c r="I127" s="47">
        <f>'[2]20.11.23 ВО'!I126</f>
        <v>0</v>
      </c>
      <c r="J127" s="21">
        <f>'[2]20.11.23 ВО'!J126</f>
        <v>0</v>
      </c>
      <c r="K127" s="27"/>
      <c r="L127" s="47">
        <f>'[2]20.11.23 ВО'!L126</f>
        <v>0</v>
      </c>
      <c r="M127" s="21">
        <f>'[2]20.11.23 ВО'!M126</f>
        <v>0</v>
      </c>
      <c r="N127" s="47">
        <f>'[2]20.11.23 ВО'!N126</f>
        <v>0</v>
      </c>
      <c r="O127" s="21">
        <f>'[2]20.11.23 ВО'!O126</f>
        <v>0</v>
      </c>
      <c r="P127" s="47">
        <f>'[2]20.11.23 ВО'!P126</f>
        <v>0</v>
      </c>
      <c r="Q127" s="21">
        <f>'[2]20.11.23 ВО'!Q126</f>
        <v>0</v>
      </c>
      <c r="R127" s="47">
        <f>'[2]20.11.23 ВО'!R126</f>
        <v>0</v>
      </c>
      <c r="S127" s="21">
        <f>'[2]20.11.23 ВО'!S126</f>
        <v>0</v>
      </c>
      <c r="T127" s="47">
        <f>'[2]20.11.23 ВО'!T126</f>
        <v>0</v>
      </c>
      <c r="U127" s="21">
        <f>'[2]20.11.23 ВО'!U126</f>
        <v>0</v>
      </c>
      <c r="V127" s="47">
        <f>'[2]20.11.23 ВО'!V126</f>
        <v>0</v>
      </c>
      <c r="W127" s="21">
        <f>'[2]20.11.23 ВО'!W126</f>
        <v>0</v>
      </c>
      <c r="X127" s="47">
        <f>'[2]20.11.23 ВО'!X126</f>
        <v>0</v>
      </c>
      <c r="Y127" s="21">
        <f>'[2]20.11.23 ВО'!Y126</f>
        <v>0</v>
      </c>
      <c r="Z127" s="47">
        <f>'[2]20.11.23 ВО'!Z126</f>
        <v>0</v>
      </c>
      <c r="AA127" s="21">
        <f>'[2]20.11.23 ВО'!AA126</f>
        <v>0</v>
      </c>
      <c r="AB127" s="47">
        <f>'[2]20.11.23 ВО'!AB126</f>
        <v>0</v>
      </c>
      <c r="AC127" s="21">
        <f>'[2]20.11.23 ВО'!AC126</f>
        <v>0</v>
      </c>
      <c r="AD127" s="47">
        <f>'[2]20.11.23 ВО'!AD126</f>
        <v>0</v>
      </c>
      <c r="AE127" s="21">
        <f>'[2]20.11.23 ВО'!AE126</f>
        <v>0</v>
      </c>
      <c r="AF127" s="47">
        <f>'[2]20.11.23 ВО'!AF126</f>
        <v>0</v>
      </c>
      <c r="AG127" s="21">
        <f>'[2]20.11.23 ВО'!AG126</f>
        <v>0</v>
      </c>
      <c r="AH127" s="47">
        <f>'[2]20.11.23 ВО'!AH126</f>
        <v>0</v>
      </c>
      <c r="AI127" s="21">
        <f>'[2]20.11.23 ВО'!AI126</f>
        <v>0</v>
      </c>
      <c r="AJ127" s="47">
        <f>'[2]20.11.23 ВО'!AJ126</f>
        <v>0</v>
      </c>
      <c r="AK127" s="21">
        <f>'[2]20.11.23 ВО'!AK126</f>
        <v>0</v>
      </c>
      <c r="AL127" s="47">
        <f>'[2]20.11.23 ВО'!AL126</f>
        <v>0</v>
      </c>
      <c r="AM127" s="21">
        <f>'[2]20.11.23 ВО'!AM126</f>
        <v>0</v>
      </c>
      <c r="AN127" s="47">
        <f>'[2]20.11.23 ВО'!AN126</f>
        <v>0</v>
      </c>
      <c r="AO127" s="21">
        <f>'[2]20.11.23 ВО'!AO126</f>
        <v>0</v>
      </c>
      <c r="AP127" s="47">
        <f>'[2]20.11.23 ВО'!AP126</f>
        <v>0</v>
      </c>
      <c r="AQ127" s="21">
        <f>'[2]20.11.23 ВО'!AQ126</f>
        <v>0</v>
      </c>
      <c r="AR127" s="47">
        <f>'[2]20.11.23 ВО'!AR126</f>
        <v>0</v>
      </c>
      <c r="AS127" s="21">
        <f>'[2]20.11.23 ВО'!AS126</f>
        <v>0</v>
      </c>
      <c r="AT127" s="47">
        <f>'[2]20.11.23 ВО'!AT126</f>
        <v>0</v>
      </c>
      <c r="AU127" s="21">
        <f>'[2]20.11.23 ВО'!AU126</f>
        <v>0</v>
      </c>
      <c r="AV127" s="47">
        <f>'[2]20.11.23 ВО'!AV126</f>
        <v>0</v>
      </c>
      <c r="AW127" s="21">
        <f>'[2]20.11.23 ВО'!AW126</f>
        <v>0</v>
      </c>
      <c r="AX127" s="45">
        <f t="shared" si="27"/>
        <v>0</v>
      </c>
      <c r="AY127" s="27">
        <f t="shared" si="28"/>
        <v>0</v>
      </c>
      <c r="AZ127" s="45">
        <f t="shared" si="29"/>
        <v>0</v>
      </c>
      <c r="BA127" s="27">
        <f t="shared" si="30"/>
        <v>0</v>
      </c>
      <c r="BB127" s="45">
        <f t="shared" si="31"/>
        <v>0</v>
      </c>
      <c r="BC127" s="27">
        <f t="shared" si="32"/>
        <v>0</v>
      </c>
      <c r="BD127" s="47">
        <f>'[2]20.11.23 ВО'!BD126</f>
        <v>0</v>
      </c>
      <c r="BE127" s="21">
        <f>'[2]20.11.23 ВО'!BE126</f>
        <v>0</v>
      </c>
      <c r="BF127" s="47">
        <f>'[2]20.11.23 ВО'!BF126</f>
        <v>0</v>
      </c>
      <c r="BG127" s="21">
        <f>'[2]20.11.23 ВО'!BG126</f>
        <v>0</v>
      </c>
      <c r="BH127" s="47">
        <f>'[2]20.11.23 ВО'!BH126</f>
        <v>0</v>
      </c>
      <c r="BI127" s="21">
        <f>'[2]20.11.23 ВО'!BI126</f>
        <v>0</v>
      </c>
      <c r="BJ127" s="47">
        <f>'[2]20.11.23 ВО'!BJ126</f>
        <v>0</v>
      </c>
      <c r="BK127" s="21">
        <f>'[2]20.11.23 ВО'!BK126</f>
        <v>0</v>
      </c>
      <c r="BL127" s="47">
        <f>'[2]20.11.23 ВО'!BL126</f>
        <v>0</v>
      </c>
      <c r="BM127" s="21">
        <f>'[2]20.11.23 ВО'!BM126</f>
        <v>0</v>
      </c>
      <c r="BN127" s="47">
        <f>'[2]20.11.23 ВО'!BN126</f>
        <v>0</v>
      </c>
      <c r="BO127" s="21">
        <f>'[2]20.11.23 ВО'!BO126</f>
        <v>0</v>
      </c>
      <c r="BP127" s="45">
        <f t="shared" si="33"/>
        <v>0</v>
      </c>
      <c r="BQ127" s="27">
        <f t="shared" si="34"/>
        <v>0</v>
      </c>
      <c r="BR127" s="45">
        <f t="shared" si="35"/>
        <v>0</v>
      </c>
      <c r="BS127" s="21">
        <f t="shared" si="36"/>
        <v>0</v>
      </c>
      <c r="BT127" s="45">
        <f t="shared" si="37"/>
        <v>0</v>
      </c>
      <c r="BU127" s="21">
        <f t="shared" si="38"/>
        <v>0</v>
      </c>
      <c r="BV127" s="47">
        <f>'[2]20.11.23 ВО'!BV126</f>
        <v>0</v>
      </c>
      <c r="BW127" s="21">
        <f>'[2]20.11.23 ВО'!BW126</f>
        <v>0</v>
      </c>
      <c r="BX127" s="47">
        <f>'[2]20.11.23 ВО'!BX126</f>
        <v>0</v>
      </c>
      <c r="BY127" s="21">
        <f>'[2]20.11.23 ВО'!BY126</f>
        <v>0</v>
      </c>
      <c r="BZ127" s="47">
        <f>'[2]20.11.23 ВО'!BZ126</f>
        <v>0</v>
      </c>
      <c r="CA127" s="21">
        <f>'[2]20.11.23 ВО'!CA126</f>
        <v>0</v>
      </c>
      <c r="CB127" s="47">
        <f>'[2]20.11.23 ВО'!CB126</f>
        <v>0</v>
      </c>
      <c r="CC127" s="21">
        <f>'[2]20.11.23 ВО'!CC126</f>
        <v>0</v>
      </c>
      <c r="CD127" s="47">
        <f>'[2]20.11.23 ВО'!CD126</f>
        <v>0</v>
      </c>
      <c r="CE127" s="21">
        <f>'[2]20.11.23 ВО'!CE126</f>
        <v>0</v>
      </c>
    </row>
    <row r="128" spans="1:83" s="19" customFormat="1" ht="30" customHeight="1" x14ac:dyDescent="0.25">
      <c r="A128" s="15">
        <f>1+A126</f>
        <v>101</v>
      </c>
      <c r="B128" s="48" t="s">
        <v>265</v>
      </c>
      <c r="C128" s="15" t="s">
        <v>266</v>
      </c>
      <c r="D128" s="26"/>
      <c r="E128" s="26" t="s">
        <v>57</v>
      </c>
      <c r="F128" s="27">
        <f>H128+K128+AY128+BQ128</f>
        <v>286553422.50999999</v>
      </c>
      <c r="G128" s="47">
        <f>'[2]20.11.23 ВО'!G127</f>
        <v>15808</v>
      </c>
      <c r="H128" s="21">
        <f>'[2]20.11.23 ВО'!H127</f>
        <v>61198942.810000002</v>
      </c>
      <c r="I128" s="47">
        <f>'[2]20.11.23 ВО'!I127</f>
        <v>2</v>
      </c>
      <c r="J128" s="21">
        <f>'[2]20.11.23 ВО'!J127</f>
        <v>108416</v>
      </c>
      <c r="K128" s="27">
        <f>M128+Y128+AA128+AE128+AW128</f>
        <v>154719224.25999999</v>
      </c>
      <c r="L128" s="47">
        <f>'[2]20.11.23 ВО'!L127</f>
        <v>112089</v>
      </c>
      <c r="M128" s="21">
        <f>'[2]20.11.23 ВО'!M127</f>
        <v>69080098.959999993</v>
      </c>
      <c r="N128" s="47">
        <f>'[2]20.11.23 ВО'!N127</f>
        <v>5931</v>
      </c>
      <c r="O128" s="21">
        <f>'[2]20.11.23 ВО'!O127</f>
        <v>7113696.1100000003</v>
      </c>
      <c r="P128" s="47">
        <f>'[2]20.11.23 ВО'!P127</f>
        <v>6854</v>
      </c>
      <c r="Q128" s="21">
        <f>'[2]20.11.23 ВО'!Q127</f>
        <v>18435238.07</v>
      </c>
      <c r="R128" s="47">
        <f>'[2]20.11.23 ВО'!R127</f>
        <v>312</v>
      </c>
      <c r="S128" s="21">
        <f>'[2]20.11.23 ВО'!S127</f>
        <v>398537.87</v>
      </c>
      <c r="T128" s="47">
        <f>'[2]20.11.23 ВО'!T127</f>
        <v>99304</v>
      </c>
      <c r="U128" s="21">
        <f>'[2]20.11.23 ВО'!U127</f>
        <v>43531164.780000001</v>
      </c>
      <c r="V128" s="47">
        <f>'[2]20.11.23 ВО'!V127</f>
        <v>0</v>
      </c>
      <c r="W128" s="21">
        <f>'[2]20.11.23 ВО'!W127</f>
        <v>0</v>
      </c>
      <c r="X128" s="47">
        <f>'[2]20.11.23 ВО'!X127</f>
        <v>19849</v>
      </c>
      <c r="Y128" s="21">
        <f>'[2]20.11.23 ВО'!Y127</f>
        <v>14525768.199999999</v>
      </c>
      <c r="Z128" s="47">
        <f>'[2]20.11.23 ВО'!Z127</f>
        <v>60189</v>
      </c>
      <c r="AA128" s="49">
        <f>'[2]20.11.23 ВО'!AA127+3252707.04</f>
        <v>67942257.790000007</v>
      </c>
      <c r="AB128" s="47">
        <f>'[2]20.11.23 ВО'!AB127</f>
        <v>0</v>
      </c>
      <c r="AC128" s="21">
        <f>'[2]20.11.23 ВО'!AC127</f>
        <v>0</v>
      </c>
      <c r="AD128" s="47">
        <f>'[2]20.11.23 ВО'!AD127</f>
        <v>0</v>
      </c>
      <c r="AE128" s="21">
        <f>'[2]20.11.23 ВО'!AE127</f>
        <v>0</v>
      </c>
      <c r="AF128" s="47">
        <f>'[2]20.11.23 ВО'!AF127</f>
        <v>0</v>
      </c>
      <c r="AG128" s="21">
        <f>'[2]20.11.23 ВО'!AG127</f>
        <v>0</v>
      </c>
      <c r="AH128" s="47">
        <f>'[2]20.11.23 ВО'!AH127</f>
        <v>0</v>
      </c>
      <c r="AI128" s="21">
        <f>'[2]20.11.23 ВО'!AI127</f>
        <v>0</v>
      </c>
      <c r="AJ128" s="47">
        <f>'[2]20.11.23 ВО'!AJ127</f>
        <v>0</v>
      </c>
      <c r="AK128" s="21">
        <f>'[2]20.11.23 ВО'!AK127</f>
        <v>0</v>
      </c>
      <c r="AL128" s="47">
        <f>'[2]20.11.23 ВО'!AL127</f>
        <v>0</v>
      </c>
      <c r="AM128" s="21">
        <f>'[2]20.11.23 ВО'!AM127</f>
        <v>0</v>
      </c>
      <c r="AN128" s="47">
        <f>'[2]20.11.23 ВО'!AN127</f>
        <v>0</v>
      </c>
      <c r="AO128" s="21">
        <f>'[2]20.11.23 ВО'!AO127</f>
        <v>0</v>
      </c>
      <c r="AP128" s="47">
        <f>'[2]20.11.23 ВО'!AP127</f>
        <v>0</v>
      </c>
      <c r="AQ128" s="21">
        <f>'[2]20.11.23 ВО'!AQ127</f>
        <v>0</v>
      </c>
      <c r="AR128" s="47">
        <f>'[2]20.11.23 ВО'!AR127</f>
        <v>0</v>
      </c>
      <c r="AS128" s="21">
        <f>'[2]20.11.23 ВО'!AS127</f>
        <v>0</v>
      </c>
      <c r="AT128" s="47">
        <f>'[2]20.11.23 ВО'!AT127</f>
        <v>0</v>
      </c>
      <c r="AU128" s="21">
        <f>'[2]20.11.23 ВО'!AU127</f>
        <v>0</v>
      </c>
      <c r="AV128" s="47">
        <f>'[2]20.11.23 ВО'!AV127</f>
        <v>2294</v>
      </c>
      <c r="AW128" s="21">
        <f>'[2]20.11.23 ВО'!AW127</f>
        <v>3171099.31</v>
      </c>
      <c r="AX128" s="45">
        <f t="shared" si="27"/>
        <v>1931</v>
      </c>
      <c r="AY128" s="27">
        <f t="shared" si="28"/>
        <v>20414360.300000001</v>
      </c>
      <c r="AZ128" s="45">
        <f t="shared" si="29"/>
        <v>0</v>
      </c>
      <c r="BA128" s="27">
        <f t="shared" si="30"/>
        <v>0</v>
      </c>
      <c r="BB128" s="45">
        <f t="shared" si="31"/>
        <v>0</v>
      </c>
      <c r="BC128" s="27">
        <f t="shared" si="32"/>
        <v>0</v>
      </c>
      <c r="BD128" s="47">
        <f>'[2]20.11.23 ВО'!BD127</f>
        <v>438</v>
      </c>
      <c r="BE128" s="21">
        <f>'[2]20.11.23 ВО'!BE127</f>
        <v>4944994.72</v>
      </c>
      <c r="BF128" s="47">
        <f>'[2]20.11.23 ВО'!BF127</f>
        <v>0</v>
      </c>
      <c r="BG128" s="21">
        <f>'[2]20.11.23 ВО'!BG127</f>
        <v>0</v>
      </c>
      <c r="BH128" s="47">
        <f>'[2]20.11.23 ВО'!BH127</f>
        <v>0</v>
      </c>
      <c r="BI128" s="21">
        <f>'[2]20.11.23 ВО'!BI127</f>
        <v>0</v>
      </c>
      <c r="BJ128" s="47">
        <f>'[2]20.11.23 ВО'!BJ127</f>
        <v>1493</v>
      </c>
      <c r="BK128" s="21">
        <f>'[2]20.11.23 ВО'!BK127</f>
        <v>15469365.58</v>
      </c>
      <c r="BL128" s="47">
        <f>'[2]20.11.23 ВО'!BL127</f>
        <v>0</v>
      </c>
      <c r="BM128" s="21">
        <f>'[2]20.11.23 ВО'!BM127</f>
        <v>0</v>
      </c>
      <c r="BN128" s="47">
        <f>'[2]20.11.23 ВО'!BN127</f>
        <v>0</v>
      </c>
      <c r="BO128" s="21">
        <f>'[2]20.11.23 ВО'!BO127</f>
        <v>0</v>
      </c>
      <c r="BP128" s="45">
        <f t="shared" si="33"/>
        <v>3028</v>
      </c>
      <c r="BQ128" s="27">
        <f t="shared" si="34"/>
        <v>50220895.140000001</v>
      </c>
      <c r="BR128" s="45">
        <f t="shared" si="35"/>
        <v>0</v>
      </c>
      <c r="BS128" s="21">
        <f t="shared" si="36"/>
        <v>0</v>
      </c>
      <c r="BT128" s="45">
        <f t="shared" si="37"/>
        <v>0</v>
      </c>
      <c r="BU128" s="21">
        <f t="shared" si="38"/>
        <v>0</v>
      </c>
      <c r="BV128" s="47">
        <f>'[2]20.11.23 ВО'!BV127</f>
        <v>3028</v>
      </c>
      <c r="BW128" s="21">
        <f>'[2]20.11.23 ВО'!BW127</f>
        <v>50220895.140000001</v>
      </c>
      <c r="BX128" s="47">
        <f>'[2]20.11.23 ВО'!BX127</f>
        <v>0</v>
      </c>
      <c r="BY128" s="21">
        <f>'[2]20.11.23 ВО'!BY127</f>
        <v>0</v>
      </c>
      <c r="BZ128" s="47">
        <f>'[2]20.11.23 ВО'!BZ127</f>
        <v>0</v>
      </c>
      <c r="CA128" s="21">
        <f>'[2]20.11.23 ВО'!CA127</f>
        <v>0</v>
      </c>
      <c r="CB128" s="47">
        <f>'[2]20.11.23 ВО'!CB127</f>
        <v>0</v>
      </c>
      <c r="CC128" s="21">
        <f>'[2]20.11.23 ВО'!CC127</f>
        <v>0</v>
      </c>
      <c r="CD128" s="47">
        <f>'[2]20.11.23 ВО'!CD127</f>
        <v>0</v>
      </c>
      <c r="CE128" s="21">
        <f>'[2]20.11.23 ВО'!CE127</f>
        <v>0</v>
      </c>
    </row>
    <row r="129" spans="1:83" s="19" customFormat="1" ht="30" customHeight="1" x14ac:dyDescent="0.25">
      <c r="A129" s="18"/>
      <c r="B129" s="16" t="s">
        <v>267</v>
      </c>
      <c r="C129" s="18"/>
      <c r="D129" s="26"/>
      <c r="E129" s="29" t="s">
        <v>57</v>
      </c>
      <c r="F129" s="27"/>
      <c r="G129" s="47">
        <f>'[2]20.11.23 ВО'!G128</f>
        <v>0</v>
      </c>
      <c r="H129" s="21">
        <f>'[2]20.11.23 ВО'!H128</f>
        <v>0</v>
      </c>
      <c r="I129" s="47">
        <f>'[2]20.11.23 ВО'!I128</f>
        <v>0</v>
      </c>
      <c r="J129" s="21">
        <f>'[2]20.11.23 ВО'!J128</f>
        <v>0</v>
      </c>
      <c r="K129" s="27"/>
      <c r="L129" s="47">
        <f>'[2]20.11.23 ВО'!L128</f>
        <v>0</v>
      </c>
      <c r="M129" s="21">
        <f>'[2]20.11.23 ВО'!M128</f>
        <v>0</v>
      </c>
      <c r="N129" s="47">
        <f>'[2]20.11.23 ВО'!N128</f>
        <v>0</v>
      </c>
      <c r="O129" s="21">
        <f>'[2]20.11.23 ВО'!O128</f>
        <v>0</v>
      </c>
      <c r="P129" s="47">
        <f>'[2]20.11.23 ВО'!P128</f>
        <v>0</v>
      </c>
      <c r="Q129" s="21">
        <f>'[2]20.11.23 ВО'!Q128</f>
        <v>0</v>
      </c>
      <c r="R129" s="47">
        <f>'[2]20.11.23 ВО'!R128</f>
        <v>0</v>
      </c>
      <c r="S129" s="21">
        <f>'[2]20.11.23 ВО'!S128</f>
        <v>0</v>
      </c>
      <c r="T129" s="47">
        <f>'[2]20.11.23 ВО'!T128</f>
        <v>0</v>
      </c>
      <c r="U129" s="21">
        <f>'[2]20.11.23 ВО'!U128</f>
        <v>0</v>
      </c>
      <c r="V129" s="47">
        <f>'[2]20.11.23 ВО'!V128</f>
        <v>0</v>
      </c>
      <c r="W129" s="21">
        <f>'[2]20.11.23 ВО'!W128</f>
        <v>0</v>
      </c>
      <c r="X129" s="47">
        <f>'[2]20.11.23 ВО'!X128</f>
        <v>0</v>
      </c>
      <c r="Y129" s="21">
        <f>'[2]20.11.23 ВО'!Y128</f>
        <v>0</v>
      </c>
      <c r="Z129" s="47">
        <f>'[2]20.11.23 ВО'!Z128</f>
        <v>0</v>
      </c>
      <c r="AA129" s="21">
        <f>'[2]20.11.23 ВО'!AA128</f>
        <v>0</v>
      </c>
      <c r="AB129" s="47">
        <f>'[2]20.11.23 ВО'!AB128</f>
        <v>0</v>
      </c>
      <c r="AC129" s="21">
        <f>'[2]20.11.23 ВО'!AC128</f>
        <v>0</v>
      </c>
      <c r="AD129" s="47">
        <f>'[2]20.11.23 ВО'!AD128</f>
        <v>0</v>
      </c>
      <c r="AE129" s="21">
        <f>'[2]20.11.23 ВО'!AE128</f>
        <v>0</v>
      </c>
      <c r="AF129" s="47">
        <f>'[2]20.11.23 ВО'!AF128</f>
        <v>0</v>
      </c>
      <c r="AG129" s="21">
        <f>'[2]20.11.23 ВО'!AG128</f>
        <v>0</v>
      </c>
      <c r="AH129" s="47">
        <f>'[2]20.11.23 ВО'!AH128</f>
        <v>0</v>
      </c>
      <c r="AI129" s="21">
        <f>'[2]20.11.23 ВО'!AI128</f>
        <v>0</v>
      </c>
      <c r="AJ129" s="47">
        <f>'[2]20.11.23 ВО'!AJ128</f>
        <v>0</v>
      </c>
      <c r="AK129" s="21">
        <f>'[2]20.11.23 ВО'!AK128</f>
        <v>0</v>
      </c>
      <c r="AL129" s="47">
        <f>'[2]20.11.23 ВО'!AL128</f>
        <v>0</v>
      </c>
      <c r="AM129" s="21">
        <f>'[2]20.11.23 ВО'!AM128</f>
        <v>0</v>
      </c>
      <c r="AN129" s="47">
        <f>'[2]20.11.23 ВО'!AN128</f>
        <v>0</v>
      </c>
      <c r="AO129" s="21">
        <f>'[2]20.11.23 ВО'!AO128</f>
        <v>0</v>
      </c>
      <c r="AP129" s="47">
        <f>'[2]20.11.23 ВО'!AP128</f>
        <v>0</v>
      </c>
      <c r="AQ129" s="21">
        <f>'[2]20.11.23 ВО'!AQ128</f>
        <v>0</v>
      </c>
      <c r="AR129" s="47">
        <f>'[2]20.11.23 ВО'!AR128</f>
        <v>0</v>
      </c>
      <c r="AS129" s="21">
        <f>'[2]20.11.23 ВО'!AS128</f>
        <v>0</v>
      </c>
      <c r="AT129" s="47">
        <f>'[2]20.11.23 ВО'!AT128</f>
        <v>0</v>
      </c>
      <c r="AU129" s="21">
        <f>'[2]20.11.23 ВО'!AU128</f>
        <v>0</v>
      </c>
      <c r="AV129" s="47">
        <f>'[2]20.11.23 ВО'!AV128</f>
        <v>0</v>
      </c>
      <c r="AW129" s="21">
        <f>'[2]20.11.23 ВО'!AW128</f>
        <v>0</v>
      </c>
      <c r="AX129" s="45">
        <f t="shared" si="27"/>
        <v>0</v>
      </c>
      <c r="AY129" s="27">
        <f t="shared" si="28"/>
        <v>0</v>
      </c>
      <c r="AZ129" s="45">
        <f t="shared" si="29"/>
        <v>0</v>
      </c>
      <c r="BA129" s="27">
        <f t="shared" si="30"/>
        <v>0</v>
      </c>
      <c r="BB129" s="45">
        <f t="shared" si="31"/>
        <v>0</v>
      </c>
      <c r="BC129" s="27">
        <f t="shared" si="32"/>
        <v>0</v>
      </c>
      <c r="BD129" s="47">
        <f>'[2]20.11.23 ВО'!BD128</f>
        <v>0</v>
      </c>
      <c r="BE129" s="21">
        <f>'[2]20.11.23 ВО'!BE128</f>
        <v>0</v>
      </c>
      <c r="BF129" s="47">
        <f>'[2]20.11.23 ВО'!BF128</f>
        <v>0</v>
      </c>
      <c r="BG129" s="21">
        <f>'[2]20.11.23 ВО'!BG128</f>
        <v>0</v>
      </c>
      <c r="BH129" s="47">
        <f>'[2]20.11.23 ВО'!BH128</f>
        <v>0</v>
      </c>
      <c r="BI129" s="21">
        <f>'[2]20.11.23 ВО'!BI128</f>
        <v>0</v>
      </c>
      <c r="BJ129" s="47">
        <f>'[2]20.11.23 ВО'!BJ128</f>
        <v>0</v>
      </c>
      <c r="BK129" s="21">
        <f>'[2]20.11.23 ВО'!BK128</f>
        <v>0</v>
      </c>
      <c r="BL129" s="47">
        <f>'[2]20.11.23 ВО'!BL128</f>
        <v>0</v>
      </c>
      <c r="BM129" s="21">
        <f>'[2]20.11.23 ВО'!BM128</f>
        <v>0</v>
      </c>
      <c r="BN129" s="47">
        <f>'[2]20.11.23 ВО'!BN128</f>
        <v>0</v>
      </c>
      <c r="BO129" s="21">
        <f>'[2]20.11.23 ВО'!BO128</f>
        <v>0</v>
      </c>
      <c r="BP129" s="45">
        <f t="shared" si="33"/>
        <v>0</v>
      </c>
      <c r="BQ129" s="27">
        <f t="shared" si="34"/>
        <v>0</v>
      </c>
      <c r="BR129" s="45">
        <f t="shared" si="35"/>
        <v>0</v>
      </c>
      <c r="BS129" s="21">
        <f t="shared" si="36"/>
        <v>0</v>
      </c>
      <c r="BT129" s="45">
        <f t="shared" si="37"/>
        <v>0</v>
      </c>
      <c r="BU129" s="21">
        <f t="shared" si="38"/>
        <v>0</v>
      </c>
      <c r="BV129" s="47">
        <f>'[2]20.11.23 ВО'!BV128</f>
        <v>0</v>
      </c>
      <c r="BW129" s="21">
        <f>'[2]20.11.23 ВО'!BW128</f>
        <v>0</v>
      </c>
      <c r="BX129" s="47">
        <f>'[2]20.11.23 ВО'!BX128</f>
        <v>0</v>
      </c>
      <c r="BY129" s="21">
        <f>'[2]20.11.23 ВО'!BY128</f>
        <v>0</v>
      </c>
      <c r="BZ129" s="47">
        <f>'[2]20.11.23 ВО'!BZ128</f>
        <v>0</v>
      </c>
      <c r="CA129" s="21">
        <f>'[2]20.11.23 ВО'!CA128</f>
        <v>0</v>
      </c>
      <c r="CB129" s="47">
        <f>'[2]20.11.23 ВО'!CB128</f>
        <v>0</v>
      </c>
      <c r="CC129" s="21">
        <f>'[2]20.11.23 ВО'!CC128</f>
        <v>0</v>
      </c>
      <c r="CD129" s="47">
        <f>'[2]20.11.23 ВО'!CD128</f>
        <v>0</v>
      </c>
      <c r="CE129" s="21">
        <f>'[2]20.11.23 ВО'!CE128</f>
        <v>0</v>
      </c>
    </row>
    <row r="130" spans="1:83" s="19" customFormat="1" ht="30" customHeight="1" x14ac:dyDescent="0.25">
      <c r="A130" s="15">
        <f>1+A128</f>
        <v>102</v>
      </c>
      <c r="B130" s="48" t="s">
        <v>268</v>
      </c>
      <c r="C130" s="15" t="s">
        <v>269</v>
      </c>
      <c r="D130" s="26"/>
      <c r="E130" s="26" t="s">
        <v>57</v>
      </c>
      <c r="F130" s="27">
        <f>H130+K130+AY130+BQ130</f>
        <v>179466721.99000001</v>
      </c>
      <c r="G130" s="47">
        <f>'[2]20.11.23 ВО'!G129</f>
        <v>6021</v>
      </c>
      <c r="H130" s="21">
        <f>'[2]20.11.23 ВО'!H129</f>
        <v>9063151.6899999995</v>
      </c>
      <c r="I130" s="47">
        <f>'[2]20.11.23 ВО'!I129</f>
        <v>0</v>
      </c>
      <c r="J130" s="21">
        <f>'[2]20.11.23 ВО'!J129</f>
        <v>0</v>
      </c>
      <c r="K130" s="27">
        <f>M130+Y130+AA130+AE130+AW130</f>
        <v>123995984.8</v>
      </c>
      <c r="L130" s="47">
        <f>'[2]20.11.23 ВО'!L129</f>
        <v>56538</v>
      </c>
      <c r="M130" s="21">
        <f>'[2]20.11.23 ВО'!M129</f>
        <v>62762181.289999999</v>
      </c>
      <c r="N130" s="47">
        <f>'[2]20.11.23 ВО'!N129</f>
        <v>5998</v>
      </c>
      <c r="O130" s="21">
        <f>'[2]20.11.23 ВО'!O129</f>
        <v>12039095.1</v>
      </c>
      <c r="P130" s="47">
        <f>'[2]20.11.23 ВО'!P129</f>
        <v>6607</v>
      </c>
      <c r="Q130" s="21">
        <f>'[2]20.11.23 ВО'!Q129</f>
        <v>20091365.079999998</v>
      </c>
      <c r="R130" s="47">
        <f>'[2]20.11.23 ВО'!R129</f>
        <v>529</v>
      </c>
      <c r="S130" s="21">
        <f>'[2]20.11.23 ВО'!S129</f>
        <v>663234.24</v>
      </c>
      <c r="T130" s="47">
        <f>'[2]20.11.23 ВО'!T129</f>
        <v>43933</v>
      </c>
      <c r="U130" s="21">
        <f>'[2]20.11.23 ВО'!U129</f>
        <v>30631721.109999999</v>
      </c>
      <c r="V130" s="47">
        <f>'[2]20.11.23 ВО'!V129</f>
        <v>0</v>
      </c>
      <c r="W130" s="21">
        <f>'[2]20.11.23 ВО'!W129</f>
        <v>0</v>
      </c>
      <c r="X130" s="47">
        <f>'[2]20.11.23 ВО'!X129</f>
        <v>12895</v>
      </c>
      <c r="Y130" s="21">
        <f>'[2]20.11.23 ВО'!Y129</f>
        <v>8819680.4399999995</v>
      </c>
      <c r="Z130" s="47">
        <f>'[2]20.11.23 ВО'!Z129</f>
        <v>53230</v>
      </c>
      <c r="AA130" s="49">
        <f>'[2]20.11.23 ВО'!AA129+1523991.65</f>
        <v>49783195.93</v>
      </c>
      <c r="AB130" s="47">
        <f>'[2]20.11.23 ВО'!AB129</f>
        <v>0</v>
      </c>
      <c r="AC130" s="21">
        <f>'[2]20.11.23 ВО'!AC129</f>
        <v>0</v>
      </c>
      <c r="AD130" s="47">
        <f>'[2]20.11.23 ВО'!AD129</f>
        <v>0</v>
      </c>
      <c r="AE130" s="21">
        <f>'[2]20.11.23 ВО'!AE129</f>
        <v>0</v>
      </c>
      <c r="AF130" s="47">
        <f>'[2]20.11.23 ВО'!AF129</f>
        <v>0</v>
      </c>
      <c r="AG130" s="21">
        <f>'[2]20.11.23 ВО'!AG129</f>
        <v>0</v>
      </c>
      <c r="AH130" s="47">
        <f>'[2]20.11.23 ВО'!AH129</f>
        <v>0</v>
      </c>
      <c r="AI130" s="21">
        <f>'[2]20.11.23 ВО'!AI129</f>
        <v>0</v>
      </c>
      <c r="AJ130" s="47">
        <f>'[2]20.11.23 ВО'!AJ129</f>
        <v>0</v>
      </c>
      <c r="AK130" s="21">
        <f>'[2]20.11.23 ВО'!AK129</f>
        <v>0</v>
      </c>
      <c r="AL130" s="47">
        <f>'[2]20.11.23 ВО'!AL129</f>
        <v>0</v>
      </c>
      <c r="AM130" s="21">
        <f>'[2]20.11.23 ВО'!AM129</f>
        <v>0</v>
      </c>
      <c r="AN130" s="47">
        <f>'[2]20.11.23 ВО'!AN129</f>
        <v>0</v>
      </c>
      <c r="AO130" s="21">
        <f>'[2]20.11.23 ВО'!AO129</f>
        <v>0</v>
      </c>
      <c r="AP130" s="47">
        <f>'[2]20.11.23 ВО'!AP129</f>
        <v>0</v>
      </c>
      <c r="AQ130" s="21">
        <f>'[2]20.11.23 ВО'!AQ129</f>
        <v>0</v>
      </c>
      <c r="AR130" s="47">
        <f>'[2]20.11.23 ВО'!AR129</f>
        <v>0</v>
      </c>
      <c r="AS130" s="21">
        <f>'[2]20.11.23 ВО'!AS129</f>
        <v>0</v>
      </c>
      <c r="AT130" s="47">
        <f>'[2]20.11.23 ВО'!AT129</f>
        <v>0</v>
      </c>
      <c r="AU130" s="21">
        <f>'[2]20.11.23 ВО'!AU129</f>
        <v>0</v>
      </c>
      <c r="AV130" s="47">
        <f>'[2]20.11.23 ВО'!AV129</f>
        <v>2084</v>
      </c>
      <c r="AW130" s="21">
        <f>'[2]20.11.23 ВО'!AW129</f>
        <v>2630927.14</v>
      </c>
      <c r="AX130" s="45">
        <f t="shared" si="27"/>
        <v>1006</v>
      </c>
      <c r="AY130" s="27">
        <f t="shared" si="28"/>
        <v>13078984.1</v>
      </c>
      <c r="AZ130" s="45">
        <f t="shared" si="29"/>
        <v>0</v>
      </c>
      <c r="BA130" s="27">
        <f t="shared" si="30"/>
        <v>0</v>
      </c>
      <c r="BB130" s="45">
        <f t="shared" si="31"/>
        <v>0</v>
      </c>
      <c r="BC130" s="27">
        <f t="shared" si="32"/>
        <v>0</v>
      </c>
      <c r="BD130" s="47">
        <f>'[2]20.11.23 ВО'!BD129</f>
        <v>706</v>
      </c>
      <c r="BE130" s="21">
        <f>'[2]20.11.23 ВО'!BE129</f>
        <v>9443685.2799999993</v>
      </c>
      <c r="BF130" s="47">
        <f>'[2]20.11.23 ВО'!BF129</f>
        <v>0</v>
      </c>
      <c r="BG130" s="21">
        <f>'[2]20.11.23 ВО'!BG129</f>
        <v>0</v>
      </c>
      <c r="BH130" s="47">
        <f>'[2]20.11.23 ВО'!BH129</f>
        <v>0</v>
      </c>
      <c r="BI130" s="21">
        <f>'[2]20.11.23 ВО'!BI129</f>
        <v>0</v>
      </c>
      <c r="BJ130" s="47">
        <f>'[2]20.11.23 ВО'!BJ129</f>
        <v>300</v>
      </c>
      <c r="BK130" s="21">
        <f>'[2]20.11.23 ВО'!BK129</f>
        <v>3635298.82</v>
      </c>
      <c r="BL130" s="47">
        <f>'[2]20.11.23 ВО'!BL129</f>
        <v>0</v>
      </c>
      <c r="BM130" s="21">
        <f>'[2]20.11.23 ВО'!BM129</f>
        <v>0</v>
      </c>
      <c r="BN130" s="47">
        <f>'[2]20.11.23 ВО'!BN129</f>
        <v>0</v>
      </c>
      <c r="BO130" s="21">
        <f>'[2]20.11.23 ВО'!BO129</f>
        <v>0</v>
      </c>
      <c r="BP130" s="45">
        <f t="shared" si="33"/>
        <v>1596</v>
      </c>
      <c r="BQ130" s="27">
        <f t="shared" si="34"/>
        <v>33328601.399999999</v>
      </c>
      <c r="BR130" s="45">
        <f t="shared" si="35"/>
        <v>0</v>
      </c>
      <c r="BS130" s="21">
        <f t="shared" si="36"/>
        <v>0</v>
      </c>
      <c r="BT130" s="45">
        <f t="shared" si="37"/>
        <v>0</v>
      </c>
      <c r="BU130" s="21">
        <f t="shared" si="38"/>
        <v>0</v>
      </c>
      <c r="BV130" s="47">
        <f>'[2]20.11.23 ВО'!BV129</f>
        <v>1596</v>
      </c>
      <c r="BW130" s="21">
        <f>'[2]20.11.23 ВО'!BW129</f>
        <v>33328601.399999999</v>
      </c>
      <c r="BX130" s="47">
        <f>'[2]20.11.23 ВО'!BX129</f>
        <v>0</v>
      </c>
      <c r="BY130" s="21">
        <f>'[2]20.11.23 ВО'!BY129</f>
        <v>0</v>
      </c>
      <c r="BZ130" s="47">
        <f>'[2]20.11.23 ВО'!BZ129</f>
        <v>0</v>
      </c>
      <c r="CA130" s="21">
        <f>'[2]20.11.23 ВО'!CA129</f>
        <v>0</v>
      </c>
      <c r="CB130" s="47">
        <f>'[2]20.11.23 ВО'!CB129</f>
        <v>0</v>
      </c>
      <c r="CC130" s="21">
        <f>'[2]20.11.23 ВО'!CC129</f>
        <v>0</v>
      </c>
      <c r="CD130" s="47">
        <f>'[2]20.11.23 ВО'!CD129</f>
        <v>0</v>
      </c>
      <c r="CE130" s="21">
        <f>'[2]20.11.23 ВО'!CE129</f>
        <v>0</v>
      </c>
    </row>
    <row r="131" spans="1:83" s="19" customFormat="1" ht="30" customHeight="1" x14ac:dyDescent="0.25">
      <c r="A131" s="18"/>
      <c r="B131" s="16" t="s">
        <v>270</v>
      </c>
      <c r="C131" s="18"/>
      <c r="D131" s="26"/>
      <c r="E131" s="29" t="s">
        <v>57</v>
      </c>
      <c r="F131" s="27"/>
      <c r="G131" s="47">
        <f>'[2]20.11.23 ВО'!G130</f>
        <v>0</v>
      </c>
      <c r="H131" s="21">
        <f>'[2]20.11.23 ВО'!H130</f>
        <v>0</v>
      </c>
      <c r="I131" s="47">
        <f>'[2]20.11.23 ВО'!I130</f>
        <v>0</v>
      </c>
      <c r="J131" s="21">
        <f>'[2]20.11.23 ВО'!J130</f>
        <v>0</v>
      </c>
      <c r="K131" s="27"/>
      <c r="L131" s="47">
        <f>'[2]20.11.23 ВО'!L130</f>
        <v>0</v>
      </c>
      <c r="M131" s="21">
        <f>'[2]20.11.23 ВО'!M130</f>
        <v>0</v>
      </c>
      <c r="N131" s="47">
        <f>'[2]20.11.23 ВО'!N130</f>
        <v>0</v>
      </c>
      <c r="O131" s="21">
        <f>'[2]20.11.23 ВО'!O130</f>
        <v>0</v>
      </c>
      <c r="P131" s="47">
        <f>'[2]20.11.23 ВО'!P130</f>
        <v>0</v>
      </c>
      <c r="Q131" s="21">
        <f>'[2]20.11.23 ВО'!Q130</f>
        <v>0</v>
      </c>
      <c r="R131" s="47">
        <f>'[2]20.11.23 ВО'!R130</f>
        <v>0</v>
      </c>
      <c r="S131" s="21">
        <f>'[2]20.11.23 ВО'!S130</f>
        <v>0</v>
      </c>
      <c r="T131" s="47">
        <f>'[2]20.11.23 ВО'!T130</f>
        <v>0</v>
      </c>
      <c r="U131" s="21">
        <f>'[2]20.11.23 ВО'!U130</f>
        <v>0</v>
      </c>
      <c r="V131" s="47">
        <f>'[2]20.11.23 ВО'!V130</f>
        <v>0</v>
      </c>
      <c r="W131" s="21">
        <f>'[2]20.11.23 ВО'!W130</f>
        <v>0</v>
      </c>
      <c r="X131" s="47">
        <f>'[2]20.11.23 ВО'!X130</f>
        <v>0</v>
      </c>
      <c r="Y131" s="21">
        <f>'[2]20.11.23 ВО'!Y130</f>
        <v>0</v>
      </c>
      <c r="Z131" s="47">
        <f>'[2]20.11.23 ВО'!Z130</f>
        <v>0</v>
      </c>
      <c r="AA131" s="21">
        <f>'[2]20.11.23 ВО'!AA130</f>
        <v>0</v>
      </c>
      <c r="AB131" s="47">
        <f>'[2]20.11.23 ВО'!AB130</f>
        <v>0</v>
      </c>
      <c r="AC131" s="21">
        <f>'[2]20.11.23 ВО'!AC130</f>
        <v>0</v>
      </c>
      <c r="AD131" s="47">
        <f>'[2]20.11.23 ВО'!AD130</f>
        <v>0</v>
      </c>
      <c r="AE131" s="21">
        <f>'[2]20.11.23 ВО'!AE130</f>
        <v>0</v>
      </c>
      <c r="AF131" s="47">
        <f>'[2]20.11.23 ВО'!AF130</f>
        <v>0</v>
      </c>
      <c r="AG131" s="21">
        <f>'[2]20.11.23 ВО'!AG130</f>
        <v>0</v>
      </c>
      <c r="AH131" s="47">
        <f>'[2]20.11.23 ВО'!AH130</f>
        <v>0</v>
      </c>
      <c r="AI131" s="21">
        <f>'[2]20.11.23 ВО'!AI130</f>
        <v>0</v>
      </c>
      <c r="AJ131" s="47">
        <f>'[2]20.11.23 ВО'!AJ130</f>
        <v>0</v>
      </c>
      <c r="AK131" s="21">
        <f>'[2]20.11.23 ВО'!AK130</f>
        <v>0</v>
      </c>
      <c r="AL131" s="47">
        <f>'[2]20.11.23 ВО'!AL130</f>
        <v>0</v>
      </c>
      <c r="AM131" s="21">
        <f>'[2]20.11.23 ВО'!AM130</f>
        <v>0</v>
      </c>
      <c r="AN131" s="47">
        <f>'[2]20.11.23 ВО'!AN130</f>
        <v>0</v>
      </c>
      <c r="AO131" s="21">
        <f>'[2]20.11.23 ВО'!AO130</f>
        <v>0</v>
      </c>
      <c r="AP131" s="47">
        <f>'[2]20.11.23 ВО'!AP130</f>
        <v>0</v>
      </c>
      <c r="AQ131" s="21">
        <f>'[2]20.11.23 ВО'!AQ130</f>
        <v>0</v>
      </c>
      <c r="AR131" s="47">
        <f>'[2]20.11.23 ВО'!AR130</f>
        <v>0</v>
      </c>
      <c r="AS131" s="21">
        <f>'[2]20.11.23 ВО'!AS130</f>
        <v>0</v>
      </c>
      <c r="AT131" s="47">
        <f>'[2]20.11.23 ВО'!AT130</f>
        <v>0</v>
      </c>
      <c r="AU131" s="21">
        <f>'[2]20.11.23 ВО'!AU130</f>
        <v>0</v>
      </c>
      <c r="AV131" s="47">
        <f>'[2]20.11.23 ВО'!AV130</f>
        <v>0</v>
      </c>
      <c r="AW131" s="21">
        <f>'[2]20.11.23 ВО'!AW130</f>
        <v>0</v>
      </c>
      <c r="AX131" s="45">
        <f t="shared" si="27"/>
        <v>0</v>
      </c>
      <c r="AY131" s="27">
        <f t="shared" si="28"/>
        <v>0</v>
      </c>
      <c r="AZ131" s="45">
        <f t="shared" si="29"/>
        <v>0</v>
      </c>
      <c r="BA131" s="27">
        <f t="shared" si="30"/>
        <v>0</v>
      </c>
      <c r="BB131" s="45">
        <f t="shared" si="31"/>
        <v>0</v>
      </c>
      <c r="BC131" s="27">
        <f t="shared" si="32"/>
        <v>0</v>
      </c>
      <c r="BD131" s="47">
        <f>'[2]20.11.23 ВО'!BD130</f>
        <v>0</v>
      </c>
      <c r="BE131" s="21">
        <f>'[2]20.11.23 ВО'!BE130</f>
        <v>0</v>
      </c>
      <c r="BF131" s="47">
        <f>'[2]20.11.23 ВО'!BF130</f>
        <v>0</v>
      </c>
      <c r="BG131" s="21">
        <f>'[2]20.11.23 ВО'!BG130</f>
        <v>0</v>
      </c>
      <c r="BH131" s="47">
        <f>'[2]20.11.23 ВО'!BH130</f>
        <v>0</v>
      </c>
      <c r="BI131" s="21">
        <f>'[2]20.11.23 ВО'!BI130</f>
        <v>0</v>
      </c>
      <c r="BJ131" s="47">
        <f>'[2]20.11.23 ВО'!BJ130</f>
        <v>0</v>
      </c>
      <c r="BK131" s="21">
        <f>'[2]20.11.23 ВО'!BK130</f>
        <v>0</v>
      </c>
      <c r="BL131" s="47">
        <f>'[2]20.11.23 ВО'!BL130</f>
        <v>0</v>
      </c>
      <c r="BM131" s="21">
        <f>'[2]20.11.23 ВО'!BM130</f>
        <v>0</v>
      </c>
      <c r="BN131" s="47">
        <f>'[2]20.11.23 ВО'!BN130</f>
        <v>0</v>
      </c>
      <c r="BO131" s="21">
        <f>'[2]20.11.23 ВО'!BO130</f>
        <v>0</v>
      </c>
      <c r="BP131" s="45">
        <f t="shared" si="33"/>
        <v>0</v>
      </c>
      <c r="BQ131" s="27">
        <f t="shared" si="34"/>
        <v>0</v>
      </c>
      <c r="BR131" s="45">
        <f t="shared" si="35"/>
        <v>0</v>
      </c>
      <c r="BS131" s="21">
        <f t="shared" si="36"/>
        <v>0</v>
      </c>
      <c r="BT131" s="45">
        <f t="shared" si="37"/>
        <v>0</v>
      </c>
      <c r="BU131" s="21">
        <f t="shared" si="38"/>
        <v>0</v>
      </c>
      <c r="BV131" s="47">
        <f>'[2]20.11.23 ВО'!BV130</f>
        <v>0</v>
      </c>
      <c r="BW131" s="21">
        <f>'[2]20.11.23 ВО'!BW130</f>
        <v>0</v>
      </c>
      <c r="BX131" s="47">
        <f>'[2]20.11.23 ВО'!BX130</f>
        <v>0</v>
      </c>
      <c r="BY131" s="21">
        <f>'[2]20.11.23 ВО'!BY130</f>
        <v>0</v>
      </c>
      <c r="BZ131" s="47">
        <f>'[2]20.11.23 ВО'!BZ130</f>
        <v>0</v>
      </c>
      <c r="CA131" s="21">
        <f>'[2]20.11.23 ВО'!CA130</f>
        <v>0</v>
      </c>
      <c r="CB131" s="47">
        <f>'[2]20.11.23 ВО'!CB130</f>
        <v>0</v>
      </c>
      <c r="CC131" s="21">
        <f>'[2]20.11.23 ВО'!CC130</f>
        <v>0</v>
      </c>
      <c r="CD131" s="47">
        <f>'[2]20.11.23 ВО'!CD130</f>
        <v>0</v>
      </c>
      <c r="CE131" s="21">
        <f>'[2]20.11.23 ВО'!CE130</f>
        <v>0</v>
      </c>
    </row>
    <row r="132" spans="1:83" s="19" customFormat="1" ht="30" customHeight="1" x14ac:dyDescent="0.25">
      <c r="A132" s="15">
        <f>1+A130</f>
        <v>103</v>
      </c>
      <c r="B132" s="48" t="s">
        <v>271</v>
      </c>
      <c r="C132" s="15" t="s">
        <v>272</v>
      </c>
      <c r="D132" s="26"/>
      <c r="E132" s="26" t="s">
        <v>57</v>
      </c>
      <c r="F132" s="27">
        <f>H132+K132+AY132+BQ132</f>
        <v>215989235.34</v>
      </c>
      <c r="G132" s="47">
        <f>'[2]20.11.23 ВО'!G131</f>
        <v>2441</v>
      </c>
      <c r="H132" s="21">
        <f>'[2]20.11.23 ВО'!H131</f>
        <v>9355396.5999999996</v>
      </c>
      <c r="I132" s="47">
        <f>'[2]20.11.23 ВО'!I131</f>
        <v>0</v>
      </c>
      <c r="J132" s="21">
        <f>'[2]20.11.23 ВО'!J131</f>
        <v>0</v>
      </c>
      <c r="K132" s="27">
        <f>M132+Y132+AA132+AE132+AW132</f>
        <v>175499334.44999999</v>
      </c>
      <c r="L132" s="47">
        <f>'[2]20.11.23 ВО'!L131</f>
        <v>81706</v>
      </c>
      <c r="M132" s="21">
        <f>'[2]20.11.23 ВО'!M131</f>
        <v>71247887.689999998</v>
      </c>
      <c r="N132" s="47">
        <f>'[2]20.11.23 ВО'!N131</f>
        <v>6741</v>
      </c>
      <c r="O132" s="21">
        <f>'[2]20.11.23 ВО'!O131</f>
        <v>7573639.2999999998</v>
      </c>
      <c r="P132" s="47">
        <f>'[2]20.11.23 ВО'!P131</f>
        <v>6097</v>
      </c>
      <c r="Q132" s="21">
        <f>'[2]20.11.23 ВО'!Q131</f>
        <v>12635178.77</v>
      </c>
      <c r="R132" s="47">
        <f>'[2]20.11.23 ВО'!R131</f>
        <v>398</v>
      </c>
      <c r="S132" s="21">
        <f>'[2]20.11.23 ВО'!S131</f>
        <v>344976.07</v>
      </c>
      <c r="T132" s="47">
        <f>'[2]20.11.23 ВО'!T131</f>
        <v>68868</v>
      </c>
      <c r="U132" s="21">
        <f>'[2]20.11.23 ВО'!U131</f>
        <v>51039069.619999997</v>
      </c>
      <c r="V132" s="47">
        <f>'[2]20.11.23 ВО'!V131</f>
        <v>0</v>
      </c>
      <c r="W132" s="21">
        <f>'[2]20.11.23 ВО'!W131</f>
        <v>0</v>
      </c>
      <c r="X132" s="47">
        <f>'[2]20.11.23 ВО'!X131</f>
        <v>6284</v>
      </c>
      <c r="Y132" s="21">
        <f>'[2]20.11.23 ВО'!Y131</f>
        <v>4588793.8499999996</v>
      </c>
      <c r="Z132" s="47">
        <f>'[2]20.11.23 ВО'!Z131</f>
        <v>42733</v>
      </c>
      <c r="AA132" s="49">
        <f>'[2]20.11.23 ВО'!AA131+2752140.26</f>
        <v>95634101.359999999</v>
      </c>
      <c r="AB132" s="47">
        <f>'[2]20.11.23 ВО'!AB131</f>
        <v>0</v>
      </c>
      <c r="AC132" s="21">
        <f>'[2]20.11.23 ВО'!AC131</f>
        <v>0</v>
      </c>
      <c r="AD132" s="47">
        <f>'[2]20.11.23 ВО'!AD131</f>
        <v>0</v>
      </c>
      <c r="AE132" s="21">
        <f>'[2]20.11.23 ВО'!AE131</f>
        <v>0</v>
      </c>
      <c r="AF132" s="47">
        <f>'[2]20.11.23 ВО'!AF131</f>
        <v>0</v>
      </c>
      <c r="AG132" s="21">
        <f>'[2]20.11.23 ВО'!AG131</f>
        <v>0</v>
      </c>
      <c r="AH132" s="47">
        <f>'[2]20.11.23 ВО'!AH131</f>
        <v>0</v>
      </c>
      <c r="AI132" s="21">
        <f>'[2]20.11.23 ВО'!AI131</f>
        <v>0</v>
      </c>
      <c r="AJ132" s="47">
        <f>'[2]20.11.23 ВО'!AJ131</f>
        <v>0</v>
      </c>
      <c r="AK132" s="21">
        <f>'[2]20.11.23 ВО'!AK131</f>
        <v>0</v>
      </c>
      <c r="AL132" s="47">
        <f>'[2]20.11.23 ВО'!AL131</f>
        <v>0</v>
      </c>
      <c r="AM132" s="21">
        <f>'[2]20.11.23 ВО'!AM131</f>
        <v>0</v>
      </c>
      <c r="AN132" s="47">
        <f>'[2]20.11.23 ВО'!AN131</f>
        <v>0</v>
      </c>
      <c r="AO132" s="21">
        <f>'[2]20.11.23 ВО'!AO131</f>
        <v>0</v>
      </c>
      <c r="AP132" s="47">
        <f>'[2]20.11.23 ВО'!AP131</f>
        <v>0</v>
      </c>
      <c r="AQ132" s="21">
        <f>'[2]20.11.23 ВО'!AQ131</f>
        <v>0</v>
      </c>
      <c r="AR132" s="47">
        <f>'[2]20.11.23 ВО'!AR131</f>
        <v>0</v>
      </c>
      <c r="AS132" s="21">
        <f>'[2]20.11.23 ВО'!AS131</f>
        <v>0</v>
      </c>
      <c r="AT132" s="47">
        <f>'[2]20.11.23 ВО'!AT131</f>
        <v>0</v>
      </c>
      <c r="AU132" s="21">
        <f>'[2]20.11.23 ВО'!AU131</f>
        <v>0</v>
      </c>
      <c r="AV132" s="47">
        <f>'[2]20.11.23 ВО'!AV131</f>
        <v>3267</v>
      </c>
      <c r="AW132" s="21">
        <f>'[2]20.11.23 ВО'!AW131</f>
        <v>4028551.55</v>
      </c>
      <c r="AX132" s="45">
        <f t="shared" si="27"/>
        <v>577</v>
      </c>
      <c r="AY132" s="27">
        <f t="shared" si="28"/>
        <v>7732021.0700000003</v>
      </c>
      <c r="AZ132" s="45">
        <f t="shared" si="29"/>
        <v>0</v>
      </c>
      <c r="BA132" s="27">
        <f t="shared" si="30"/>
        <v>0</v>
      </c>
      <c r="BB132" s="45">
        <f t="shared" si="31"/>
        <v>0</v>
      </c>
      <c r="BC132" s="27">
        <f t="shared" si="32"/>
        <v>0</v>
      </c>
      <c r="BD132" s="47">
        <f>'[2]20.11.23 ВО'!BD131</f>
        <v>284</v>
      </c>
      <c r="BE132" s="21">
        <f>'[2]20.11.23 ВО'!BE131</f>
        <v>3501088.95</v>
      </c>
      <c r="BF132" s="47">
        <f>'[2]20.11.23 ВО'!BF131</f>
        <v>0</v>
      </c>
      <c r="BG132" s="21">
        <f>'[2]20.11.23 ВО'!BG131</f>
        <v>0</v>
      </c>
      <c r="BH132" s="47">
        <f>'[2]20.11.23 ВО'!BH131</f>
        <v>0</v>
      </c>
      <c r="BI132" s="21">
        <f>'[2]20.11.23 ВО'!BI131</f>
        <v>0</v>
      </c>
      <c r="BJ132" s="47">
        <f>'[2]20.11.23 ВО'!BJ131</f>
        <v>293</v>
      </c>
      <c r="BK132" s="21">
        <f>'[2]20.11.23 ВО'!BK131</f>
        <v>4230932.12</v>
      </c>
      <c r="BL132" s="47">
        <f>'[2]20.11.23 ВО'!BL131</f>
        <v>0</v>
      </c>
      <c r="BM132" s="21">
        <f>'[2]20.11.23 ВО'!BM131</f>
        <v>0</v>
      </c>
      <c r="BN132" s="47">
        <f>'[2]20.11.23 ВО'!BN131</f>
        <v>0</v>
      </c>
      <c r="BO132" s="21">
        <f>'[2]20.11.23 ВО'!BO131</f>
        <v>0</v>
      </c>
      <c r="BP132" s="45">
        <f t="shared" si="33"/>
        <v>1316</v>
      </c>
      <c r="BQ132" s="27">
        <f t="shared" si="34"/>
        <v>23402483.219999999</v>
      </c>
      <c r="BR132" s="45">
        <f t="shared" si="35"/>
        <v>0</v>
      </c>
      <c r="BS132" s="21">
        <f t="shared" si="36"/>
        <v>0</v>
      </c>
      <c r="BT132" s="45">
        <f t="shared" si="37"/>
        <v>0</v>
      </c>
      <c r="BU132" s="21">
        <f t="shared" si="38"/>
        <v>0</v>
      </c>
      <c r="BV132" s="47">
        <f>'[2]20.11.23 ВО'!BV131</f>
        <v>1316</v>
      </c>
      <c r="BW132" s="21">
        <f>'[2]20.11.23 ВО'!BW131</f>
        <v>23402483.219999999</v>
      </c>
      <c r="BX132" s="47">
        <f>'[2]20.11.23 ВО'!BX131</f>
        <v>0</v>
      </c>
      <c r="BY132" s="21">
        <f>'[2]20.11.23 ВО'!BY131</f>
        <v>0</v>
      </c>
      <c r="BZ132" s="47">
        <f>'[2]20.11.23 ВО'!BZ131</f>
        <v>0</v>
      </c>
      <c r="CA132" s="21">
        <f>'[2]20.11.23 ВО'!CA131</f>
        <v>0</v>
      </c>
      <c r="CB132" s="47">
        <f>'[2]20.11.23 ВО'!CB131</f>
        <v>0</v>
      </c>
      <c r="CC132" s="21">
        <f>'[2]20.11.23 ВО'!CC131</f>
        <v>0</v>
      </c>
      <c r="CD132" s="47">
        <f>'[2]20.11.23 ВО'!CD131</f>
        <v>0</v>
      </c>
      <c r="CE132" s="21">
        <f>'[2]20.11.23 ВО'!CE131</f>
        <v>0</v>
      </c>
    </row>
    <row r="133" spans="1:83" s="19" customFormat="1" ht="30" customHeight="1" x14ac:dyDescent="0.25">
      <c r="A133" s="18"/>
      <c r="B133" s="16" t="s">
        <v>273</v>
      </c>
      <c r="C133" s="18"/>
      <c r="D133" s="26"/>
      <c r="E133" s="29" t="s">
        <v>57</v>
      </c>
      <c r="F133" s="27"/>
      <c r="G133" s="47">
        <f>'[2]20.11.23 ВО'!G132</f>
        <v>0</v>
      </c>
      <c r="H133" s="21">
        <f>'[2]20.11.23 ВО'!H132</f>
        <v>0</v>
      </c>
      <c r="I133" s="47">
        <f>'[2]20.11.23 ВО'!I132</f>
        <v>0</v>
      </c>
      <c r="J133" s="21">
        <f>'[2]20.11.23 ВО'!J132</f>
        <v>0</v>
      </c>
      <c r="K133" s="27"/>
      <c r="L133" s="47">
        <f>'[2]20.11.23 ВО'!L132</f>
        <v>0</v>
      </c>
      <c r="M133" s="21">
        <f>'[2]20.11.23 ВО'!M132</f>
        <v>0</v>
      </c>
      <c r="N133" s="47">
        <f>'[2]20.11.23 ВО'!N132</f>
        <v>0</v>
      </c>
      <c r="O133" s="21">
        <f>'[2]20.11.23 ВО'!O132</f>
        <v>0</v>
      </c>
      <c r="P133" s="47">
        <f>'[2]20.11.23 ВО'!P132</f>
        <v>0</v>
      </c>
      <c r="Q133" s="21">
        <f>'[2]20.11.23 ВО'!Q132</f>
        <v>0</v>
      </c>
      <c r="R133" s="47">
        <f>'[2]20.11.23 ВО'!R132</f>
        <v>0</v>
      </c>
      <c r="S133" s="21">
        <f>'[2]20.11.23 ВО'!S132</f>
        <v>0</v>
      </c>
      <c r="T133" s="47">
        <f>'[2]20.11.23 ВО'!T132</f>
        <v>0</v>
      </c>
      <c r="U133" s="21">
        <f>'[2]20.11.23 ВО'!U132</f>
        <v>0</v>
      </c>
      <c r="V133" s="47">
        <f>'[2]20.11.23 ВО'!V132</f>
        <v>0</v>
      </c>
      <c r="W133" s="21">
        <f>'[2]20.11.23 ВО'!W132</f>
        <v>0</v>
      </c>
      <c r="X133" s="47">
        <f>'[2]20.11.23 ВО'!X132</f>
        <v>0</v>
      </c>
      <c r="Y133" s="21">
        <f>'[2]20.11.23 ВО'!Y132</f>
        <v>0</v>
      </c>
      <c r="Z133" s="47">
        <f>'[2]20.11.23 ВО'!Z132</f>
        <v>0</v>
      </c>
      <c r="AA133" s="21">
        <f>'[2]20.11.23 ВО'!AA132</f>
        <v>0</v>
      </c>
      <c r="AB133" s="47">
        <f>'[2]20.11.23 ВО'!AB132</f>
        <v>0</v>
      </c>
      <c r="AC133" s="21">
        <f>'[2]20.11.23 ВО'!AC132</f>
        <v>0</v>
      </c>
      <c r="AD133" s="47">
        <f>'[2]20.11.23 ВО'!AD132</f>
        <v>0</v>
      </c>
      <c r="AE133" s="21">
        <f>'[2]20.11.23 ВО'!AE132</f>
        <v>0</v>
      </c>
      <c r="AF133" s="47">
        <f>'[2]20.11.23 ВО'!AF132</f>
        <v>0</v>
      </c>
      <c r="AG133" s="21">
        <f>'[2]20.11.23 ВО'!AG132</f>
        <v>0</v>
      </c>
      <c r="AH133" s="47">
        <f>'[2]20.11.23 ВО'!AH132</f>
        <v>0</v>
      </c>
      <c r="AI133" s="21">
        <f>'[2]20.11.23 ВО'!AI132</f>
        <v>0</v>
      </c>
      <c r="AJ133" s="47">
        <f>'[2]20.11.23 ВО'!AJ132</f>
        <v>0</v>
      </c>
      <c r="AK133" s="21">
        <f>'[2]20.11.23 ВО'!AK132</f>
        <v>0</v>
      </c>
      <c r="AL133" s="47">
        <f>'[2]20.11.23 ВО'!AL132</f>
        <v>0</v>
      </c>
      <c r="AM133" s="21">
        <f>'[2]20.11.23 ВО'!AM132</f>
        <v>0</v>
      </c>
      <c r="AN133" s="47">
        <f>'[2]20.11.23 ВО'!AN132</f>
        <v>0</v>
      </c>
      <c r="AO133" s="21">
        <f>'[2]20.11.23 ВО'!AO132</f>
        <v>0</v>
      </c>
      <c r="AP133" s="47">
        <f>'[2]20.11.23 ВО'!AP132</f>
        <v>0</v>
      </c>
      <c r="AQ133" s="21">
        <f>'[2]20.11.23 ВО'!AQ132</f>
        <v>0</v>
      </c>
      <c r="AR133" s="47">
        <f>'[2]20.11.23 ВО'!AR132</f>
        <v>0</v>
      </c>
      <c r="AS133" s="21">
        <f>'[2]20.11.23 ВО'!AS132</f>
        <v>0</v>
      </c>
      <c r="AT133" s="47">
        <f>'[2]20.11.23 ВО'!AT132</f>
        <v>0</v>
      </c>
      <c r="AU133" s="21">
        <f>'[2]20.11.23 ВО'!AU132</f>
        <v>0</v>
      </c>
      <c r="AV133" s="47">
        <f>'[2]20.11.23 ВО'!AV132</f>
        <v>0</v>
      </c>
      <c r="AW133" s="21">
        <f>'[2]20.11.23 ВО'!AW132</f>
        <v>0</v>
      </c>
      <c r="AX133" s="45">
        <f t="shared" si="27"/>
        <v>0</v>
      </c>
      <c r="AY133" s="27">
        <f t="shared" si="28"/>
        <v>0</v>
      </c>
      <c r="AZ133" s="45">
        <f t="shared" si="29"/>
        <v>0</v>
      </c>
      <c r="BA133" s="27">
        <f t="shared" si="30"/>
        <v>0</v>
      </c>
      <c r="BB133" s="45">
        <f t="shared" si="31"/>
        <v>0</v>
      </c>
      <c r="BC133" s="27">
        <f t="shared" si="32"/>
        <v>0</v>
      </c>
      <c r="BD133" s="47">
        <f>'[2]20.11.23 ВО'!BD132</f>
        <v>0</v>
      </c>
      <c r="BE133" s="21">
        <f>'[2]20.11.23 ВО'!BE132</f>
        <v>0</v>
      </c>
      <c r="BF133" s="47">
        <f>'[2]20.11.23 ВО'!BF132</f>
        <v>0</v>
      </c>
      <c r="BG133" s="21">
        <f>'[2]20.11.23 ВО'!BG132</f>
        <v>0</v>
      </c>
      <c r="BH133" s="47">
        <f>'[2]20.11.23 ВО'!BH132</f>
        <v>0</v>
      </c>
      <c r="BI133" s="21">
        <f>'[2]20.11.23 ВО'!BI132</f>
        <v>0</v>
      </c>
      <c r="BJ133" s="47">
        <f>'[2]20.11.23 ВО'!BJ132</f>
        <v>0</v>
      </c>
      <c r="BK133" s="21">
        <f>'[2]20.11.23 ВО'!BK132</f>
        <v>0</v>
      </c>
      <c r="BL133" s="47">
        <f>'[2]20.11.23 ВО'!BL132</f>
        <v>0</v>
      </c>
      <c r="BM133" s="21">
        <f>'[2]20.11.23 ВО'!BM132</f>
        <v>0</v>
      </c>
      <c r="BN133" s="47">
        <f>'[2]20.11.23 ВО'!BN132</f>
        <v>0</v>
      </c>
      <c r="BO133" s="21">
        <f>'[2]20.11.23 ВО'!BO132</f>
        <v>0</v>
      </c>
      <c r="BP133" s="45">
        <f t="shared" si="33"/>
        <v>0</v>
      </c>
      <c r="BQ133" s="27">
        <f t="shared" si="34"/>
        <v>0</v>
      </c>
      <c r="BR133" s="45">
        <f t="shared" si="35"/>
        <v>0</v>
      </c>
      <c r="BS133" s="21">
        <f t="shared" si="36"/>
        <v>0</v>
      </c>
      <c r="BT133" s="45">
        <f t="shared" si="37"/>
        <v>0</v>
      </c>
      <c r="BU133" s="21">
        <f t="shared" si="38"/>
        <v>0</v>
      </c>
      <c r="BV133" s="47">
        <f>'[2]20.11.23 ВО'!BV132</f>
        <v>0</v>
      </c>
      <c r="BW133" s="21">
        <f>'[2]20.11.23 ВО'!BW132</f>
        <v>0</v>
      </c>
      <c r="BX133" s="47">
        <f>'[2]20.11.23 ВО'!BX132</f>
        <v>0</v>
      </c>
      <c r="BY133" s="21">
        <f>'[2]20.11.23 ВО'!BY132</f>
        <v>0</v>
      </c>
      <c r="BZ133" s="47">
        <f>'[2]20.11.23 ВО'!BZ132</f>
        <v>0</v>
      </c>
      <c r="CA133" s="21">
        <f>'[2]20.11.23 ВО'!CA132</f>
        <v>0</v>
      </c>
      <c r="CB133" s="47">
        <f>'[2]20.11.23 ВО'!CB132</f>
        <v>0</v>
      </c>
      <c r="CC133" s="21">
        <f>'[2]20.11.23 ВО'!CC132</f>
        <v>0</v>
      </c>
      <c r="CD133" s="47">
        <f>'[2]20.11.23 ВО'!CD132</f>
        <v>0</v>
      </c>
      <c r="CE133" s="21">
        <f>'[2]20.11.23 ВО'!CE132</f>
        <v>0</v>
      </c>
    </row>
    <row r="134" spans="1:83" s="19" customFormat="1" ht="30" customHeight="1" x14ac:dyDescent="0.25">
      <c r="A134" s="15">
        <f>1+A132</f>
        <v>104</v>
      </c>
      <c r="B134" s="48" t="s">
        <v>274</v>
      </c>
      <c r="C134" s="15">
        <v>330093</v>
      </c>
      <c r="D134" s="26"/>
      <c r="E134" s="26" t="s">
        <v>57</v>
      </c>
      <c r="F134" s="27">
        <f>H134+K134+AY134+BQ134</f>
        <v>280614594.58999997</v>
      </c>
      <c r="G134" s="47">
        <f>'[2]20.11.23 ВО'!G133</f>
        <v>8158</v>
      </c>
      <c r="H134" s="21">
        <f>'[2]20.11.23 ВО'!H133</f>
        <v>25785103.75</v>
      </c>
      <c r="I134" s="47">
        <f>'[2]20.11.23 ВО'!I133</f>
        <v>3</v>
      </c>
      <c r="J134" s="21">
        <f>'[2]20.11.23 ВО'!J133</f>
        <v>162624</v>
      </c>
      <c r="K134" s="27">
        <f>M134+Y134+AA134+AE134+AW134</f>
        <v>176438247.27000001</v>
      </c>
      <c r="L134" s="47">
        <f>'[2]20.11.23 ВО'!L133</f>
        <v>84271</v>
      </c>
      <c r="M134" s="21">
        <f>'[2]20.11.23 ВО'!M133</f>
        <v>82747239.359999999</v>
      </c>
      <c r="N134" s="47">
        <f>'[2]20.11.23 ВО'!N133</f>
        <v>6706</v>
      </c>
      <c r="O134" s="21">
        <f>'[2]20.11.23 ВО'!O133</f>
        <v>14686520.380000001</v>
      </c>
      <c r="P134" s="47">
        <f>'[2]20.11.23 ВО'!P133</f>
        <v>10600</v>
      </c>
      <c r="Q134" s="21">
        <f>'[2]20.11.23 ВО'!Q133</f>
        <v>24943640.050000001</v>
      </c>
      <c r="R134" s="47">
        <f>'[2]20.11.23 ВО'!R133</f>
        <v>2857</v>
      </c>
      <c r="S134" s="21">
        <f>'[2]20.11.23 ВО'!S133</f>
        <v>2578197.58</v>
      </c>
      <c r="T134" s="47">
        <f>'[2]20.11.23 ВО'!T133</f>
        <v>66965</v>
      </c>
      <c r="U134" s="21">
        <f>'[2]20.11.23 ВО'!U133</f>
        <v>43117078.93</v>
      </c>
      <c r="V134" s="47">
        <f>'[2]20.11.23 ВО'!V133</f>
        <v>0</v>
      </c>
      <c r="W134" s="21">
        <f>'[2]20.11.23 ВО'!W133</f>
        <v>0</v>
      </c>
      <c r="X134" s="47">
        <f>'[2]20.11.23 ВО'!X133</f>
        <v>16677</v>
      </c>
      <c r="Y134" s="21">
        <f>'[2]20.11.23 ВО'!Y133</f>
        <v>12488535.73</v>
      </c>
      <c r="Z134" s="47">
        <f>'[2]20.11.23 ВО'!Z133</f>
        <v>50612</v>
      </c>
      <c r="AA134" s="49">
        <f>'[2]20.11.23 ВО'!AA133+6736583.8</f>
        <v>74392145.840000004</v>
      </c>
      <c r="AB134" s="47">
        <f>'[2]20.11.23 ВО'!AB133</f>
        <v>0</v>
      </c>
      <c r="AC134" s="21">
        <f>'[2]20.11.23 ВО'!AC133</f>
        <v>0</v>
      </c>
      <c r="AD134" s="47">
        <f>'[2]20.11.23 ВО'!AD133</f>
        <v>1688</v>
      </c>
      <c r="AE134" s="21">
        <f>'[2]20.11.23 ВО'!AE133</f>
        <v>1366048.29</v>
      </c>
      <c r="AF134" s="47">
        <f>'[2]20.11.23 ВО'!AF133</f>
        <v>285</v>
      </c>
      <c r="AG134" s="21">
        <f>'[2]20.11.23 ВО'!AG133</f>
        <v>412554.6</v>
      </c>
      <c r="AH134" s="47">
        <f>'[2]20.11.23 ВО'!AH133</f>
        <v>0</v>
      </c>
      <c r="AI134" s="21">
        <f>'[2]20.11.23 ВО'!AI133</f>
        <v>0</v>
      </c>
      <c r="AJ134" s="47">
        <f>'[2]20.11.23 ВО'!AJ133</f>
        <v>884</v>
      </c>
      <c r="AK134" s="21">
        <f>'[2]20.11.23 ВО'!AK133</f>
        <v>437568.68</v>
      </c>
      <c r="AL134" s="47">
        <f>'[2]20.11.23 ВО'!AL133</f>
        <v>519</v>
      </c>
      <c r="AM134" s="21">
        <f>'[2]20.11.23 ВО'!AM133</f>
        <v>515925.01</v>
      </c>
      <c r="AN134" s="47">
        <f>'[2]20.11.23 ВО'!AN133</f>
        <v>0</v>
      </c>
      <c r="AO134" s="21">
        <f>'[2]20.11.23 ВО'!AO133</f>
        <v>0</v>
      </c>
      <c r="AP134" s="47">
        <f>'[2]20.11.23 ВО'!AP133</f>
        <v>0</v>
      </c>
      <c r="AQ134" s="21">
        <f>'[2]20.11.23 ВО'!AQ133</f>
        <v>0</v>
      </c>
      <c r="AR134" s="47">
        <f>'[2]20.11.23 ВО'!AR133</f>
        <v>0</v>
      </c>
      <c r="AS134" s="21">
        <f>'[2]20.11.23 ВО'!AS133</f>
        <v>0</v>
      </c>
      <c r="AT134" s="47">
        <f>'[2]20.11.23 ВО'!AT133</f>
        <v>0</v>
      </c>
      <c r="AU134" s="21">
        <f>'[2]20.11.23 ВО'!AU133</f>
        <v>0</v>
      </c>
      <c r="AV134" s="47">
        <f>'[2]20.11.23 ВО'!AV133</f>
        <v>4221</v>
      </c>
      <c r="AW134" s="21">
        <f>'[2]20.11.23 ВО'!AW133</f>
        <v>5444278.0499999998</v>
      </c>
      <c r="AX134" s="45">
        <f t="shared" si="27"/>
        <v>1200</v>
      </c>
      <c r="AY134" s="27">
        <f t="shared" si="28"/>
        <v>13285634.24</v>
      </c>
      <c r="AZ134" s="45">
        <f t="shared" si="29"/>
        <v>0</v>
      </c>
      <c r="BA134" s="27">
        <f t="shared" si="30"/>
        <v>0</v>
      </c>
      <c r="BB134" s="45">
        <f t="shared" si="31"/>
        <v>0</v>
      </c>
      <c r="BC134" s="27">
        <f t="shared" si="32"/>
        <v>0</v>
      </c>
      <c r="BD134" s="47">
        <f>'[2]20.11.23 ВО'!BD133</f>
        <v>130</v>
      </c>
      <c r="BE134" s="21">
        <f>'[2]20.11.23 ВО'!BE133</f>
        <v>1374561.49</v>
      </c>
      <c r="BF134" s="47">
        <f>'[2]20.11.23 ВО'!BF133</f>
        <v>0</v>
      </c>
      <c r="BG134" s="21">
        <f>'[2]20.11.23 ВО'!BG133</f>
        <v>0</v>
      </c>
      <c r="BH134" s="47">
        <f>'[2]20.11.23 ВО'!BH133</f>
        <v>0</v>
      </c>
      <c r="BI134" s="21">
        <f>'[2]20.11.23 ВО'!BI133</f>
        <v>0</v>
      </c>
      <c r="BJ134" s="47">
        <f>'[2]20.11.23 ВО'!BJ133</f>
        <v>1070</v>
      </c>
      <c r="BK134" s="21">
        <f>'[2]20.11.23 ВО'!BK133</f>
        <v>11911072.75</v>
      </c>
      <c r="BL134" s="47">
        <f>'[2]20.11.23 ВО'!BL133</f>
        <v>0</v>
      </c>
      <c r="BM134" s="21">
        <f>'[2]20.11.23 ВО'!BM133</f>
        <v>0</v>
      </c>
      <c r="BN134" s="47">
        <f>'[2]20.11.23 ВО'!BN133</f>
        <v>0</v>
      </c>
      <c r="BO134" s="21">
        <f>'[2]20.11.23 ВО'!BO133</f>
        <v>0</v>
      </c>
      <c r="BP134" s="45">
        <f t="shared" si="33"/>
        <v>3207</v>
      </c>
      <c r="BQ134" s="27">
        <f t="shared" si="34"/>
        <v>65105609.329999998</v>
      </c>
      <c r="BR134" s="45">
        <f t="shared" si="35"/>
        <v>0</v>
      </c>
      <c r="BS134" s="21">
        <f t="shared" si="36"/>
        <v>0</v>
      </c>
      <c r="BT134" s="45">
        <f t="shared" si="37"/>
        <v>0</v>
      </c>
      <c r="BU134" s="21">
        <f t="shared" si="38"/>
        <v>0</v>
      </c>
      <c r="BV134" s="47">
        <f>'[2]20.11.23 ВО'!BV133</f>
        <v>3207</v>
      </c>
      <c r="BW134" s="21">
        <f>'[2]20.11.23 ВО'!BW133</f>
        <v>65105609.329999998</v>
      </c>
      <c r="BX134" s="47">
        <f>'[2]20.11.23 ВО'!BX133</f>
        <v>0</v>
      </c>
      <c r="BY134" s="21">
        <f>'[2]20.11.23 ВО'!BY133</f>
        <v>0</v>
      </c>
      <c r="BZ134" s="47">
        <f>'[2]20.11.23 ВО'!BZ133</f>
        <v>0</v>
      </c>
      <c r="CA134" s="21">
        <f>'[2]20.11.23 ВО'!CA133</f>
        <v>0</v>
      </c>
      <c r="CB134" s="47">
        <f>'[2]20.11.23 ВО'!CB133</f>
        <v>0</v>
      </c>
      <c r="CC134" s="21">
        <f>'[2]20.11.23 ВО'!CC133</f>
        <v>0</v>
      </c>
      <c r="CD134" s="47">
        <f>'[2]20.11.23 ВО'!CD133</f>
        <v>0</v>
      </c>
      <c r="CE134" s="21">
        <f>'[2]20.11.23 ВО'!CE133</f>
        <v>0</v>
      </c>
    </row>
    <row r="135" spans="1:83" s="19" customFormat="1" ht="30" customHeight="1" x14ac:dyDescent="0.25">
      <c r="A135" s="18"/>
      <c r="B135" s="16" t="s">
        <v>275</v>
      </c>
      <c r="C135" s="18"/>
      <c r="D135" s="26"/>
      <c r="E135" s="29" t="s">
        <v>108</v>
      </c>
      <c r="F135" s="27"/>
      <c r="G135" s="47">
        <f>'[2]20.11.23 ВО'!G134</f>
        <v>0</v>
      </c>
      <c r="H135" s="21">
        <f>'[2]20.11.23 ВО'!H134</f>
        <v>0</v>
      </c>
      <c r="I135" s="47">
        <f>'[2]20.11.23 ВО'!I134</f>
        <v>0</v>
      </c>
      <c r="J135" s="21">
        <f>'[2]20.11.23 ВО'!J134</f>
        <v>0</v>
      </c>
      <c r="K135" s="27"/>
      <c r="L135" s="47">
        <f>'[2]20.11.23 ВО'!L134</f>
        <v>0</v>
      </c>
      <c r="M135" s="21">
        <f>'[2]20.11.23 ВО'!M134</f>
        <v>0</v>
      </c>
      <c r="N135" s="47">
        <f>'[2]20.11.23 ВО'!N134</f>
        <v>0</v>
      </c>
      <c r="O135" s="21">
        <f>'[2]20.11.23 ВО'!O134</f>
        <v>0</v>
      </c>
      <c r="P135" s="47">
        <f>'[2]20.11.23 ВО'!P134</f>
        <v>0</v>
      </c>
      <c r="Q135" s="21">
        <f>'[2]20.11.23 ВО'!Q134</f>
        <v>0</v>
      </c>
      <c r="R135" s="47">
        <f>'[2]20.11.23 ВО'!R134</f>
        <v>0</v>
      </c>
      <c r="S135" s="21">
        <f>'[2]20.11.23 ВО'!S134</f>
        <v>0</v>
      </c>
      <c r="T135" s="47">
        <f>'[2]20.11.23 ВО'!T134</f>
        <v>0</v>
      </c>
      <c r="U135" s="21">
        <f>'[2]20.11.23 ВО'!U134</f>
        <v>0</v>
      </c>
      <c r="V135" s="47">
        <f>'[2]20.11.23 ВО'!V134</f>
        <v>0</v>
      </c>
      <c r="W135" s="21">
        <f>'[2]20.11.23 ВО'!W134</f>
        <v>0</v>
      </c>
      <c r="X135" s="47">
        <f>'[2]20.11.23 ВО'!X134</f>
        <v>0</v>
      </c>
      <c r="Y135" s="21">
        <f>'[2]20.11.23 ВО'!Y134</f>
        <v>0</v>
      </c>
      <c r="Z135" s="47">
        <f>'[2]20.11.23 ВО'!Z134</f>
        <v>0</v>
      </c>
      <c r="AA135" s="21">
        <f>'[2]20.11.23 ВО'!AA134</f>
        <v>0</v>
      </c>
      <c r="AB135" s="47">
        <f>'[2]20.11.23 ВО'!AB134</f>
        <v>0</v>
      </c>
      <c r="AC135" s="21">
        <f>'[2]20.11.23 ВО'!AC134</f>
        <v>0</v>
      </c>
      <c r="AD135" s="47">
        <f>'[2]20.11.23 ВО'!AD134</f>
        <v>0</v>
      </c>
      <c r="AE135" s="21">
        <f>'[2]20.11.23 ВО'!AE134</f>
        <v>0</v>
      </c>
      <c r="AF135" s="47">
        <f>'[2]20.11.23 ВО'!AF134</f>
        <v>0</v>
      </c>
      <c r="AG135" s="21">
        <f>'[2]20.11.23 ВО'!AG134</f>
        <v>0</v>
      </c>
      <c r="AH135" s="47">
        <f>'[2]20.11.23 ВО'!AH134</f>
        <v>0</v>
      </c>
      <c r="AI135" s="21">
        <f>'[2]20.11.23 ВО'!AI134</f>
        <v>0</v>
      </c>
      <c r="AJ135" s="47">
        <f>'[2]20.11.23 ВО'!AJ134</f>
        <v>0</v>
      </c>
      <c r="AK135" s="21">
        <f>'[2]20.11.23 ВО'!AK134</f>
        <v>0</v>
      </c>
      <c r="AL135" s="47">
        <f>'[2]20.11.23 ВО'!AL134</f>
        <v>0</v>
      </c>
      <c r="AM135" s="21">
        <f>'[2]20.11.23 ВО'!AM134</f>
        <v>0</v>
      </c>
      <c r="AN135" s="47">
        <f>'[2]20.11.23 ВО'!AN134</f>
        <v>0</v>
      </c>
      <c r="AO135" s="21">
        <f>'[2]20.11.23 ВО'!AO134</f>
        <v>0</v>
      </c>
      <c r="AP135" s="47">
        <f>'[2]20.11.23 ВО'!AP134</f>
        <v>0</v>
      </c>
      <c r="AQ135" s="21">
        <f>'[2]20.11.23 ВО'!AQ134</f>
        <v>0</v>
      </c>
      <c r="AR135" s="47">
        <f>'[2]20.11.23 ВО'!AR134</f>
        <v>0</v>
      </c>
      <c r="AS135" s="21">
        <f>'[2]20.11.23 ВО'!AS134</f>
        <v>0</v>
      </c>
      <c r="AT135" s="47">
        <f>'[2]20.11.23 ВО'!AT134</f>
        <v>0</v>
      </c>
      <c r="AU135" s="21">
        <f>'[2]20.11.23 ВО'!AU134</f>
        <v>0</v>
      </c>
      <c r="AV135" s="47">
        <f>'[2]20.11.23 ВО'!AV134</f>
        <v>0</v>
      </c>
      <c r="AW135" s="21">
        <f>'[2]20.11.23 ВО'!AW134</f>
        <v>0</v>
      </c>
      <c r="AX135" s="45">
        <f t="shared" si="27"/>
        <v>0</v>
      </c>
      <c r="AY135" s="27">
        <f t="shared" si="28"/>
        <v>0</v>
      </c>
      <c r="AZ135" s="45">
        <f t="shared" si="29"/>
        <v>0</v>
      </c>
      <c r="BA135" s="27">
        <f t="shared" si="30"/>
        <v>0</v>
      </c>
      <c r="BB135" s="45">
        <f t="shared" si="31"/>
        <v>0</v>
      </c>
      <c r="BC135" s="27">
        <f t="shared" si="32"/>
        <v>0</v>
      </c>
      <c r="BD135" s="47">
        <f>'[2]20.11.23 ВО'!BD134</f>
        <v>0</v>
      </c>
      <c r="BE135" s="21">
        <f>'[2]20.11.23 ВО'!BE134</f>
        <v>0</v>
      </c>
      <c r="BF135" s="47">
        <f>'[2]20.11.23 ВО'!BF134</f>
        <v>0</v>
      </c>
      <c r="BG135" s="21">
        <f>'[2]20.11.23 ВО'!BG134</f>
        <v>0</v>
      </c>
      <c r="BH135" s="47">
        <f>'[2]20.11.23 ВО'!BH134</f>
        <v>0</v>
      </c>
      <c r="BI135" s="21">
        <f>'[2]20.11.23 ВО'!BI134</f>
        <v>0</v>
      </c>
      <c r="BJ135" s="47">
        <f>'[2]20.11.23 ВО'!BJ134</f>
        <v>0</v>
      </c>
      <c r="BK135" s="21">
        <f>'[2]20.11.23 ВО'!BK134</f>
        <v>0</v>
      </c>
      <c r="BL135" s="47">
        <f>'[2]20.11.23 ВО'!BL134</f>
        <v>0</v>
      </c>
      <c r="BM135" s="21">
        <f>'[2]20.11.23 ВО'!BM134</f>
        <v>0</v>
      </c>
      <c r="BN135" s="47">
        <f>'[2]20.11.23 ВО'!BN134</f>
        <v>0</v>
      </c>
      <c r="BO135" s="21">
        <f>'[2]20.11.23 ВО'!BO134</f>
        <v>0</v>
      </c>
      <c r="BP135" s="45">
        <f t="shared" si="33"/>
        <v>0</v>
      </c>
      <c r="BQ135" s="27">
        <f t="shared" si="34"/>
        <v>0</v>
      </c>
      <c r="BR135" s="45">
        <f t="shared" si="35"/>
        <v>0</v>
      </c>
      <c r="BS135" s="21">
        <f t="shared" si="36"/>
        <v>0</v>
      </c>
      <c r="BT135" s="45">
        <f t="shared" si="37"/>
        <v>0</v>
      </c>
      <c r="BU135" s="21">
        <f t="shared" si="38"/>
        <v>0</v>
      </c>
      <c r="BV135" s="47">
        <f>'[2]20.11.23 ВО'!BV134</f>
        <v>0</v>
      </c>
      <c r="BW135" s="21">
        <f>'[2]20.11.23 ВО'!BW134</f>
        <v>0</v>
      </c>
      <c r="BX135" s="47">
        <f>'[2]20.11.23 ВО'!BX134</f>
        <v>0</v>
      </c>
      <c r="BY135" s="21">
        <f>'[2]20.11.23 ВО'!BY134</f>
        <v>0</v>
      </c>
      <c r="BZ135" s="47">
        <f>'[2]20.11.23 ВО'!BZ134</f>
        <v>0</v>
      </c>
      <c r="CA135" s="21">
        <f>'[2]20.11.23 ВО'!CA134</f>
        <v>0</v>
      </c>
      <c r="CB135" s="47">
        <f>'[2]20.11.23 ВО'!CB134</f>
        <v>0</v>
      </c>
      <c r="CC135" s="21">
        <f>'[2]20.11.23 ВО'!CC134</f>
        <v>0</v>
      </c>
      <c r="CD135" s="47">
        <f>'[2]20.11.23 ВО'!CD134</f>
        <v>0</v>
      </c>
      <c r="CE135" s="21">
        <f>'[2]20.11.23 ВО'!CE134</f>
        <v>0</v>
      </c>
    </row>
    <row r="136" spans="1:83" s="19" customFormat="1" ht="30" customHeight="1" x14ac:dyDescent="0.25">
      <c r="A136" s="15">
        <f>1+A134</f>
        <v>105</v>
      </c>
      <c r="B136" s="17" t="s">
        <v>276</v>
      </c>
      <c r="C136" s="15" t="s">
        <v>277</v>
      </c>
      <c r="D136" s="26"/>
      <c r="E136" s="26" t="s">
        <v>111</v>
      </c>
      <c r="F136" s="27">
        <f>H136+K136+AY136+BQ136</f>
        <v>0</v>
      </c>
      <c r="G136" s="47">
        <f>'[2]20.11.23 ВО'!G135</f>
        <v>0</v>
      </c>
      <c r="H136" s="21">
        <f>'[2]20.11.23 ВО'!H135</f>
        <v>0</v>
      </c>
      <c r="I136" s="47">
        <f>'[2]20.11.23 ВО'!I135</f>
        <v>0</v>
      </c>
      <c r="J136" s="21">
        <f>'[2]20.11.23 ВО'!J135</f>
        <v>0</v>
      </c>
      <c r="K136" s="27">
        <f>M136+Y136+AA136+AE136+AW136</f>
        <v>0</v>
      </c>
      <c r="L136" s="47">
        <f>'[2]20.11.23 ВО'!L135</f>
        <v>0</v>
      </c>
      <c r="M136" s="21">
        <f>'[2]20.11.23 ВО'!M135</f>
        <v>0</v>
      </c>
      <c r="N136" s="47">
        <f>'[2]20.11.23 ВО'!N135</f>
        <v>0</v>
      </c>
      <c r="O136" s="21">
        <f>'[2]20.11.23 ВО'!O135</f>
        <v>0</v>
      </c>
      <c r="P136" s="47">
        <f>'[2]20.11.23 ВО'!P135</f>
        <v>0</v>
      </c>
      <c r="Q136" s="21">
        <f>'[2]20.11.23 ВО'!Q135</f>
        <v>0</v>
      </c>
      <c r="R136" s="47">
        <f>'[2]20.11.23 ВО'!R135</f>
        <v>0</v>
      </c>
      <c r="S136" s="21">
        <f>'[2]20.11.23 ВО'!S135</f>
        <v>0</v>
      </c>
      <c r="T136" s="47">
        <f>'[2]20.11.23 ВО'!T135</f>
        <v>0</v>
      </c>
      <c r="U136" s="21">
        <f>'[2]20.11.23 ВО'!U135</f>
        <v>0</v>
      </c>
      <c r="V136" s="47">
        <f>'[2]20.11.23 ВО'!V135</f>
        <v>0</v>
      </c>
      <c r="W136" s="21">
        <f>'[2]20.11.23 ВО'!W135</f>
        <v>0</v>
      </c>
      <c r="X136" s="47">
        <f>'[2]20.11.23 ВО'!X135</f>
        <v>0</v>
      </c>
      <c r="Y136" s="21">
        <f>'[2]20.11.23 ВО'!Y135</f>
        <v>0</v>
      </c>
      <c r="Z136" s="47">
        <f>'[2]20.11.23 ВО'!Z135</f>
        <v>0</v>
      </c>
      <c r="AA136" s="21">
        <f>'[2]20.11.23 ВО'!AA135</f>
        <v>0</v>
      </c>
      <c r="AB136" s="47">
        <f>'[2]20.11.23 ВО'!AB135</f>
        <v>0</v>
      </c>
      <c r="AC136" s="21">
        <f>'[2]20.11.23 ВО'!AC135</f>
        <v>0</v>
      </c>
      <c r="AD136" s="47">
        <f>'[2]20.11.23 ВО'!AD135</f>
        <v>0</v>
      </c>
      <c r="AE136" s="21">
        <f>'[2]20.11.23 ВО'!AE135</f>
        <v>0</v>
      </c>
      <c r="AF136" s="47">
        <f>'[2]20.11.23 ВО'!AF135</f>
        <v>0</v>
      </c>
      <c r="AG136" s="21">
        <f>'[2]20.11.23 ВО'!AG135</f>
        <v>0</v>
      </c>
      <c r="AH136" s="47">
        <f>'[2]20.11.23 ВО'!AH135</f>
        <v>0</v>
      </c>
      <c r="AI136" s="21">
        <f>'[2]20.11.23 ВО'!AI135</f>
        <v>0</v>
      </c>
      <c r="AJ136" s="47">
        <f>'[2]20.11.23 ВО'!AJ135</f>
        <v>0</v>
      </c>
      <c r="AK136" s="21">
        <f>'[2]20.11.23 ВО'!AK135</f>
        <v>0</v>
      </c>
      <c r="AL136" s="47">
        <f>'[2]20.11.23 ВО'!AL135</f>
        <v>0</v>
      </c>
      <c r="AM136" s="21">
        <f>'[2]20.11.23 ВО'!AM135</f>
        <v>0</v>
      </c>
      <c r="AN136" s="47">
        <f>'[2]20.11.23 ВО'!AN135</f>
        <v>0</v>
      </c>
      <c r="AO136" s="21">
        <f>'[2]20.11.23 ВО'!AO135</f>
        <v>0</v>
      </c>
      <c r="AP136" s="47">
        <f>'[2]20.11.23 ВО'!AP135</f>
        <v>0</v>
      </c>
      <c r="AQ136" s="21">
        <f>'[2]20.11.23 ВО'!AQ135</f>
        <v>0</v>
      </c>
      <c r="AR136" s="47">
        <f>'[2]20.11.23 ВО'!AR135</f>
        <v>0</v>
      </c>
      <c r="AS136" s="21">
        <f>'[2]20.11.23 ВО'!AS135</f>
        <v>0</v>
      </c>
      <c r="AT136" s="47">
        <f>'[2]20.11.23 ВО'!AT135</f>
        <v>0</v>
      </c>
      <c r="AU136" s="21">
        <f>'[2]20.11.23 ВО'!AU135</f>
        <v>0</v>
      </c>
      <c r="AV136" s="47">
        <f>'[2]20.11.23 ВО'!AV135</f>
        <v>0</v>
      </c>
      <c r="AW136" s="21">
        <f>'[2]20.11.23 ВО'!AW135</f>
        <v>0</v>
      </c>
      <c r="AX136" s="45">
        <f t="shared" si="27"/>
        <v>0</v>
      </c>
      <c r="AY136" s="27">
        <f t="shared" si="28"/>
        <v>0</v>
      </c>
      <c r="AZ136" s="45">
        <f t="shared" si="29"/>
        <v>0</v>
      </c>
      <c r="BA136" s="27">
        <f t="shared" si="30"/>
        <v>0</v>
      </c>
      <c r="BB136" s="45">
        <f t="shared" si="31"/>
        <v>0</v>
      </c>
      <c r="BC136" s="27">
        <f t="shared" si="32"/>
        <v>0</v>
      </c>
      <c r="BD136" s="47">
        <f>'[2]20.11.23 ВО'!BD135</f>
        <v>0</v>
      </c>
      <c r="BE136" s="21">
        <f>'[2]20.11.23 ВО'!BE135</f>
        <v>0</v>
      </c>
      <c r="BF136" s="47">
        <f>'[2]20.11.23 ВО'!BF135</f>
        <v>0</v>
      </c>
      <c r="BG136" s="21">
        <f>'[2]20.11.23 ВО'!BG135</f>
        <v>0</v>
      </c>
      <c r="BH136" s="47">
        <f>'[2]20.11.23 ВО'!BH135</f>
        <v>0</v>
      </c>
      <c r="BI136" s="21">
        <f>'[2]20.11.23 ВО'!BI135</f>
        <v>0</v>
      </c>
      <c r="BJ136" s="47">
        <f>'[2]20.11.23 ВО'!BJ135</f>
        <v>0</v>
      </c>
      <c r="BK136" s="21">
        <f>'[2]20.11.23 ВО'!BK135</f>
        <v>0</v>
      </c>
      <c r="BL136" s="47">
        <f>'[2]20.11.23 ВО'!BL135</f>
        <v>0</v>
      </c>
      <c r="BM136" s="21">
        <f>'[2]20.11.23 ВО'!BM135</f>
        <v>0</v>
      </c>
      <c r="BN136" s="47">
        <f>'[2]20.11.23 ВО'!BN135</f>
        <v>0</v>
      </c>
      <c r="BO136" s="21">
        <f>'[2]20.11.23 ВО'!BO135</f>
        <v>0</v>
      </c>
      <c r="BP136" s="45">
        <f t="shared" si="33"/>
        <v>0</v>
      </c>
      <c r="BQ136" s="27">
        <f t="shared" si="34"/>
        <v>0</v>
      </c>
      <c r="BR136" s="45">
        <f t="shared" si="35"/>
        <v>0</v>
      </c>
      <c r="BS136" s="21">
        <f t="shared" si="36"/>
        <v>0</v>
      </c>
      <c r="BT136" s="45">
        <f t="shared" si="37"/>
        <v>0</v>
      </c>
      <c r="BU136" s="21">
        <f t="shared" si="38"/>
        <v>0</v>
      </c>
      <c r="BV136" s="47">
        <f>'[2]20.11.23 ВО'!BV135</f>
        <v>0</v>
      </c>
      <c r="BW136" s="21">
        <f>'[2]20.11.23 ВО'!BW135</f>
        <v>0</v>
      </c>
      <c r="BX136" s="47">
        <f>'[2]20.11.23 ВО'!BX135</f>
        <v>0</v>
      </c>
      <c r="BY136" s="21">
        <f>'[2]20.11.23 ВО'!BY135</f>
        <v>0</v>
      </c>
      <c r="BZ136" s="47">
        <f>'[2]20.11.23 ВО'!BZ135</f>
        <v>0</v>
      </c>
      <c r="CA136" s="21">
        <f>'[2]20.11.23 ВО'!CA135</f>
        <v>0</v>
      </c>
      <c r="CB136" s="47">
        <f>'[2]20.11.23 ВО'!CB135</f>
        <v>0</v>
      </c>
      <c r="CC136" s="21">
        <f>'[2]20.11.23 ВО'!CC135</f>
        <v>0</v>
      </c>
      <c r="CD136" s="47">
        <f>'[2]20.11.23 ВО'!CD135</f>
        <v>0</v>
      </c>
      <c r="CE136" s="21">
        <f>'[2]20.11.23 ВО'!CE135</f>
        <v>0</v>
      </c>
    </row>
    <row r="137" spans="1:83" s="19" customFormat="1" ht="30" customHeight="1" x14ac:dyDescent="0.25">
      <c r="A137" s="18"/>
      <c r="B137" s="16" t="s">
        <v>278</v>
      </c>
      <c r="C137" s="18"/>
      <c r="D137" s="26"/>
      <c r="E137" s="26"/>
      <c r="F137" s="27"/>
      <c r="G137" s="47">
        <f>'[2]20.11.23 ВО'!G136</f>
        <v>0</v>
      </c>
      <c r="H137" s="21">
        <f>'[2]20.11.23 ВО'!H136</f>
        <v>0</v>
      </c>
      <c r="I137" s="47">
        <f>'[2]20.11.23 ВО'!I136</f>
        <v>0</v>
      </c>
      <c r="J137" s="21">
        <f>'[2]20.11.23 ВО'!J136</f>
        <v>0</v>
      </c>
      <c r="K137" s="27"/>
      <c r="L137" s="47">
        <f>'[2]20.11.23 ВО'!L136</f>
        <v>0</v>
      </c>
      <c r="M137" s="21">
        <f>'[2]20.11.23 ВО'!M136</f>
        <v>0</v>
      </c>
      <c r="N137" s="47">
        <f>'[2]20.11.23 ВО'!N136</f>
        <v>0</v>
      </c>
      <c r="O137" s="21">
        <f>'[2]20.11.23 ВО'!O136</f>
        <v>0</v>
      </c>
      <c r="P137" s="47">
        <f>'[2]20.11.23 ВО'!P136</f>
        <v>0</v>
      </c>
      <c r="Q137" s="21">
        <f>'[2]20.11.23 ВО'!Q136</f>
        <v>0</v>
      </c>
      <c r="R137" s="47">
        <f>'[2]20.11.23 ВО'!R136</f>
        <v>0</v>
      </c>
      <c r="S137" s="21">
        <f>'[2]20.11.23 ВО'!S136</f>
        <v>0</v>
      </c>
      <c r="T137" s="47">
        <f>'[2]20.11.23 ВО'!T136</f>
        <v>0</v>
      </c>
      <c r="U137" s="21">
        <f>'[2]20.11.23 ВО'!U136</f>
        <v>0</v>
      </c>
      <c r="V137" s="47">
        <f>'[2]20.11.23 ВО'!V136</f>
        <v>0</v>
      </c>
      <c r="W137" s="21">
        <f>'[2]20.11.23 ВО'!W136</f>
        <v>0</v>
      </c>
      <c r="X137" s="47">
        <f>'[2]20.11.23 ВО'!X136</f>
        <v>0</v>
      </c>
      <c r="Y137" s="21">
        <f>'[2]20.11.23 ВО'!Y136</f>
        <v>0</v>
      </c>
      <c r="Z137" s="47">
        <f>'[2]20.11.23 ВО'!Z136</f>
        <v>0</v>
      </c>
      <c r="AA137" s="21">
        <f>'[2]20.11.23 ВО'!AA136</f>
        <v>0</v>
      </c>
      <c r="AB137" s="47">
        <f>'[2]20.11.23 ВО'!AB136</f>
        <v>0</v>
      </c>
      <c r="AC137" s="21">
        <f>'[2]20.11.23 ВО'!AC136</f>
        <v>0</v>
      </c>
      <c r="AD137" s="47">
        <f>'[2]20.11.23 ВО'!AD136</f>
        <v>0</v>
      </c>
      <c r="AE137" s="21">
        <f>'[2]20.11.23 ВО'!AE136</f>
        <v>0</v>
      </c>
      <c r="AF137" s="47">
        <f>'[2]20.11.23 ВО'!AF136</f>
        <v>0</v>
      </c>
      <c r="AG137" s="21">
        <f>'[2]20.11.23 ВО'!AG136</f>
        <v>0</v>
      </c>
      <c r="AH137" s="47">
        <f>'[2]20.11.23 ВО'!AH136</f>
        <v>0</v>
      </c>
      <c r="AI137" s="21">
        <f>'[2]20.11.23 ВО'!AI136</f>
        <v>0</v>
      </c>
      <c r="AJ137" s="47">
        <f>'[2]20.11.23 ВО'!AJ136</f>
        <v>0</v>
      </c>
      <c r="AK137" s="21">
        <f>'[2]20.11.23 ВО'!AK136</f>
        <v>0</v>
      </c>
      <c r="AL137" s="47">
        <f>'[2]20.11.23 ВО'!AL136</f>
        <v>0</v>
      </c>
      <c r="AM137" s="21">
        <f>'[2]20.11.23 ВО'!AM136</f>
        <v>0</v>
      </c>
      <c r="AN137" s="47">
        <f>'[2]20.11.23 ВО'!AN136</f>
        <v>0</v>
      </c>
      <c r="AO137" s="21">
        <f>'[2]20.11.23 ВО'!AO136</f>
        <v>0</v>
      </c>
      <c r="AP137" s="47">
        <f>'[2]20.11.23 ВО'!AP136</f>
        <v>0</v>
      </c>
      <c r="AQ137" s="21">
        <f>'[2]20.11.23 ВО'!AQ136</f>
        <v>0</v>
      </c>
      <c r="AR137" s="47">
        <f>'[2]20.11.23 ВО'!AR136</f>
        <v>0</v>
      </c>
      <c r="AS137" s="21">
        <f>'[2]20.11.23 ВО'!AS136</f>
        <v>0</v>
      </c>
      <c r="AT137" s="47">
        <f>'[2]20.11.23 ВО'!AT136</f>
        <v>0</v>
      </c>
      <c r="AU137" s="21">
        <f>'[2]20.11.23 ВО'!AU136</f>
        <v>0</v>
      </c>
      <c r="AV137" s="47">
        <f>'[2]20.11.23 ВО'!AV136</f>
        <v>0</v>
      </c>
      <c r="AW137" s="21">
        <f>'[2]20.11.23 ВО'!AW136</f>
        <v>0</v>
      </c>
      <c r="AX137" s="45">
        <f t="shared" si="27"/>
        <v>0</v>
      </c>
      <c r="AY137" s="27">
        <f t="shared" si="28"/>
        <v>0</v>
      </c>
      <c r="AZ137" s="45">
        <f t="shared" si="29"/>
        <v>0</v>
      </c>
      <c r="BA137" s="27">
        <f t="shared" si="30"/>
        <v>0</v>
      </c>
      <c r="BB137" s="45">
        <f t="shared" si="31"/>
        <v>0</v>
      </c>
      <c r="BC137" s="27">
        <f t="shared" si="32"/>
        <v>0</v>
      </c>
      <c r="BD137" s="47">
        <f>'[2]20.11.23 ВО'!BD136</f>
        <v>0</v>
      </c>
      <c r="BE137" s="21">
        <f>'[2]20.11.23 ВО'!BE136</f>
        <v>0</v>
      </c>
      <c r="BF137" s="47">
        <f>'[2]20.11.23 ВО'!BF136</f>
        <v>0</v>
      </c>
      <c r="BG137" s="21">
        <f>'[2]20.11.23 ВО'!BG136</f>
        <v>0</v>
      </c>
      <c r="BH137" s="47">
        <f>'[2]20.11.23 ВО'!BH136</f>
        <v>0</v>
      </c>
      <c r="BI137" s="21">
        <f>'[2]20.11.23 ВО'!BI136</f>
        <v>0</v>
      </c>
      <c r="BJ137" s="47">
        <f>'[2]20.11.23 ВО'!BJ136</f>
        <v>0</v>
      </c>
      <c r="BK137" s="21">
        <f>'[2]20.11.23 ВО'!BK136</f>
        <v>0</v>
      </c>
      <c r="BL137" s="47">
        <f>'[2]20.11.23 ВО'!BL136</f>
        <v>0</v>
      </c>
      <c r="BM137" s="21">
        <f>'[2]20.11.23 ВО'!BM136</f>
        <v>0</v>
      </c>
      <c r="BN137" s="47">
        <f>'[2]20.11.23 ВО'!BN136</f>
        <v>0</v>
      </c>
      <c r="BO137" s="21">
        <f>'[2]20.11.23 ВО'!BO136</f>
        <v>0</v>
      </c>
      <c r="BP137" s="45">
        <f t="shared" si="33"/>
        <v>0</v>
      </c>
      <c r="BQ137" s="27">
        <f t="shared" si="34"/>
        <v>0</v>
      </c>
      <c r="BR137" s="45">
        <f t="shared" si="35"/>
        <v>0</v>
      </c>
      <c r="BS137" s="21">
        <f t="shared" si="36"/>
        <v>0</v>
      </c>
      <c r="BT137" s="45">
        <f t="shared" si="37"/>
        <v>0</v>
      </c>
      <c r="BU137" s="21">
        <f t="shared" si="38"/>
        <v>0</v>
      </c>
      <c r="BV137" s="47">
        <f>'[2]20.11.23 ВО'!BV136</f>
        <v>0</v>
      </c>
      <c r="BW137" s="21">
        <f>'[2]20.11.23 ВО'!BW136</f>
        <v>0</v>
      </c>
      <c r="BX137" s="47">
        <f>'[2]20.11.23 ВО'!BX136</f>
        <v>0</v>
      </c>
      <c r="BY137" s="21">
        <f>'[2]20.11.23 ВО'!BY136</f>
        <v>0</v>
      </c>
      <c r="BZ137" s="47">
        <f>'[2]20.11.23 ВО'!BZ136</f>
        <v>0</v>
      </c>
      <c r="CA137" s="21">
        <f>'[2]20.11.23 ВО'!CA136</f>
        <v>0</v>
      </c>
      <c r="CB137" s="47">
        <f>'[2]20.11.23 ВО'!CB136</f>
        <v>0</v>
      </c>
      <c r="CC137" s="21">
        <f>'[2]20.11.23 ВО'!CC136</f>
        <v>0</v>
      </c>
      <c r="CD137" s="47">
        <f>'[2]20.11.23 ВО'!CD136</f>
        <v>0</v>
      </c>
      <c r="CE137" s="21">
        <f>'[2]20.11.23 ВО'!CE136</f>
        <v>0</v>
      </c>
    </row>
    <row r="138" spans="1:83" s="19" customFormat="1" ht="30" customHeight="1" x14ac:dyDescent="0.25">
      <c r="A138" s="15">
        <f>1+A136</f>
        <v>106</v>
      </c>
      <c r="B138" s="17" t="s">
        <v>279</v>
      </c>
      <c r="C138" s="15" t="s">
        <v>280</v>
      </c>
      <c r="D138" s="26"/>
      <c r="E138" s="26" t="s">
        <v>108</v>
      </c>
      <c r="F138" s="27">
        <f>H138+K138+AY138+BQ138</f>
        <v>31666339.57</v>
      </c>
      <c r="G138" s="47">
        <f>'[2]20.11.23 ВО'!G137</f>
        <v>0</v>
      </c>
      <c r="H138" s="21">
        <f>'[2]20.11.23 ВО'!H137</f>
        <v>0</v>
      </c>
      <c r="I138" s="47">
        <f>'[2]20.11.23 ВО'!I137</f>
        <v>0</v>
      </c>
      <c r="J138" s="21">
        <f>'[2]20.11.23 ВО'!J137</f>
        <v>0</v>
      </c>
      <c r="K138" s="27">
        <f>M138+Y138+AA138+AE138+AW138</f>
        <v>11312847.58</v>
      </c>
      <c r="L138" s="47">
        <f>'[2]20.11.23 ВО'!L137</f>
        <v>14737</v>
      </c>
      <c r="M138" s="21">
        <f>'[2]20.11.23 ВО'!M137</f>
        <v>5878115.5099999998</v>
      </c>
      <c r="N138" s="47">
        <f>'[2]20.11.23 ВО'!N137</f>
        <v>912</v>
      </c>
      <c r="O138" s="21">
        <f>'[2]20.11.23 ВО'!O137</f>
        <v>1533633.44</v>
      </c>
      <c r="P138" s="47">
        <f>'[2]20.11.23 ВО'!P137</f>
        <v>1216</v>
      </c>
      <c r="Q138" s="21">
        <f>'[2]20.11.23 ВО'!Q137</f>
        <v>3222982.58</v>
      </c>
      <c r="R138" s="47">
        <f>'[2]20.11.23 ВО'!R137</f>
        <v>223</v>
      </c>
      <c r="S138" s="21">
        <f>'[2]20.11.23 ВО'!S137</f>
        <v>258027.81</v>
      </c>
      <c r="T138" s="47">
        <f>'[2]20.11.23 ВО'!T137</f>
        <v>12609</v>
      </c>
      <c r="U138" s="21">
        <f>'[2]20.11.23 ВО'!U137</f>
        <v>1121499.49</v>
      </c>
      <c r="V138" s="47">
        <f>'[2]20.11.23 ВО'!V137</f>
        <v>0</v>
      </c>
      <c r="W138" s="21">
        <f>'[2]20.11.23 ВО'!W137</f>
        <v>0</v>
      </c>
      <c r="X138" s="47">
        <f>'[2]20.11.23 ВО'!X137</f>
        <v>1158</v>
      </c>
      <c r="Y138" s="21">
        <f>'[2]20.11.23 ВО'!Y137</f>
        <v>963282.3</v>
      </c>
      <c r="Z138" s="47">
        <f>'[2]20.11.23 ВО'!Z137</f>
        <v>8517</v>
      </c>
      <c r="AA138" s="21">
        <f>'[2]20.11.23 ВО'!AA137</f>
        <v>4283467.46</v>
      </c>
      <c r="AB138" s="47">
        <f>'[2]20.11.23 ВО'!AB137</f>
        <v>0</v>
      </c>
      <c r="AC138" s="21">
        <f>'[2]20.11.23 ВО'!AC137</f>
        <v>0</v>
      </c>
      <c r="AD138" s="47">
        <f>'[2]20.11.23 ВО'!AD137</f>
        <v>0</v>
      </c>
      <c r="AE138" s="21">
        <f>'[2]20.11.23 ВО'!AE137</f>
        <v>0</v>
      </c>
      <c r="AF138" s="47">
        <f>'[2]20.11.23 ВО'!AF137</f>
        <v>0</v>
      </c>
      <c r="AG138" s="21">
        <f>'[2]20.11.23 ВО'!AG137</f>
        <v>0</v>
      </c>
      <c r="AH138" s="47">
        <f>'[2]20.11.23 ВО'!AH137</f>
        <v>0</v>
      </c>
      <c r="AI138" s="21">
        <f>'[2]20.11.23 ВО'!AI137</f>
        <v>0</v>
      </c>
      <c r="AJ138" s="47">
        <f>'[2]20.11.23 ВО'!AJ137</f>
        <v>0</v>
      </c>
      <c r="AK138" s="21">
        <f>'[2]20.11.23 ВО'!AK137</f>
        <v>0</v>
      </c>
      <c r="AL138" s="47">
        <f>'[2]20.11.23 ВО'!AL137</f>
        <v>0</v>
      </c>
      <c r="AM138" s="21">
        <f>'[2]20.11.23 ВО'!AM137</f>
        <v>0</v>
      </c>
      <c r="AN138" s="47">
        <f>'[2]20.11.23 ВО'!AN137</f>
        <v>0</v>
      </c>
      <c r="AO138" s="21">
        <f>'[2]20.11.23 ВО'!AO137</f>
        <v>0</v>
      </c>
      <c r="AP138" s="47">
        <f>'[2]20.11.23 ВО'!AP137</f>
        <v>0</v>
      </c>
      <c r="AQ138" s="21">
        <f>'[2]20.11.23 ВО'!AQ137</f>
        <v>0</v>
      </c>
      <c r="AR138" s="47">
        <f>'[2]20.11.23 ВО'!AR137</f>
        <v>0</v>
      </c>
      <c r="AS138" s="21">
        <f>'[2]20.11.23 ВО'!AS137</f>
        <v>0</v>
      </c>
      <c r="AT138" s="47">
        <f>'[2]20.11.23 ВО'!AT137</f>
        <v>0</v>
      </c>
      <c r="AU138" s="21">
        <f>'[2]20.11.23 ВО'!AU137</f>
        <v>0</v>
      </c>
      <c r="AV138" s="47">
        <f>'[2]20.11.23 ВО'!AV137</f>
        <v>155</v>
      </c>
      <c r="AW138" s="21">
        <f>'[2]20.11.23 ВО'!AW137</f>
        <v>187982.31</v>
      </c>
      <c r="AX138" s="45">
        <f t="shared" si="27"/>
        <v>0</v>
      </c>
      <c r="AY138" s="27">
        <f t="shared" si="28"/>
        <v>0</v>
      </c>
      <c r="AZ138" s="45">
        <f t="shared" si="29"/>
        <v>0</v>
      </c>
      <c r="BA138" s="27">
        <f t="shared" si="30"/>
        <v>0</v>
      </c>
      <c r="BB138" s="45">
        <f t="shared" si="31"/>
        <v>0</v>
      </c>
      <c r="BC138" s="27">
        <f t="shared" si="32"/>
        <v>0</v>
      </c>
      <c r="BD138" s="47">
        <f>'[2]20.11.23 ВО'!BD137</f>
        <v>0</v>
      </c>
      <c r="BE138" s="21">
        <f>'[2]20.11.23 ВО'!BE137</f>
        <v>0</v>
      </c>
      <c r="BF138" s="47">
        <f>'[2]20.11.23 ВО'!BF137</f>
        <v>0</v>
      </c>
      <c r="BG138" s="21">
        <f>'[2]20.11.23 ВО'!BG137</f>
        <v>0</v>
      </c>
      <c r="BH138" s="47">
        <f>'[2]20.11.23 ВО'!BH137</f>
        <v>0</v>
      </c>
      <c r="BI138" s="21">
        <f>'[2]20.11.23 ВО'!BI137</f>
        <v>0</v>
      </c>
      <c r="BJ138" s="47">
        <f>'[2]20.11.23 ВО'!BJ137</f>
        <v>0</v>
      </c>
      <c r="BK138" s="21">
        <f>'[2]20.11.23 ВО'!BK137</f>
        <v>0</v>
      </c>
      <c r="BL138" s="47">
        <f>'[2]20.11.23 ВО'!BL137</f>
        <v>0</v>
      </c>
      <c r="BM138" s="21">
        <f>'[2]20.11.23 ВО'!BM137</f>
        <v>0</v>
      </c>
      <c r="BN138" s="47">
        <f>'[2]20.11.23 ВО'!BN137</f>
        <v>0</v>
      </c>
      <c r="BO138" s="21">
        <f>'[2]20.11.23 ВО'!BO137</f>
        <v>0</v>
      </c>
      <c r="BP138" s="45">
        <f t="shared" si="33"/>
        <v>517</v>
      </c>
      <c r="BQ138" s="27">
        <f t="shared" si="34"/>
        <v>20353491.989999998</v>
      </c>
      <c r="BR138" s="45">
        <f t="shared" si="35"/>
        <v>0</v>
      </c>
      <c r="BS138" s="21">
        <f t="shared" si="36"/>
        <v>0</v>
      </c>
      <c r="BT138" s="45">
        <f t="shared" si="37"/>
        <v>517</v>
      </c>
      <c r="BU138" s="21">
        <f t="shared" si="38"/>
        <v>20353491.989999998</v>
      </c>
      <c r="BV138" s="47">
        <f>'[2]20.11.23 ВО'!BV137</f>
        <v>517</v>
      </c>
      <c r="BW138" s="21">
        <f>'[2]20.11.23 ВО'!BW137</f>
        <v>20353491.989999998</v>
      </c>
      <c r="BX138" s="47">
        <f>'[2]20.11.23 ВО'!BX137</f>
        <v>0</v>
      </c>
      <c r="BY138" s="21">
        <f>'[2]20.11.23 ВО'!BY137</f>
        <v>0</v>
      </c>
      <c r="BZ138" s="47">
        <f>'[2]20.11.23 ВО'!BZ137</f>
        <v>517</v>
      </c>
      <c r="CA138" s="21">
        <f>'[2]20.11.23 ВО'!CA137</f>
        <v>20353491.989999998</v>
      </c>
      <c r="CB138" s="47">
        <f>'[2]20.11.23 ВО'!CB137</f>
        <v>0</v>
      </c>
      <c r="CC138" s="21">
        <f>'[2]20.11.23 ВО'!CC137</f>
        <v>0</v>
      </c>
      <c r="CD138" s="47">
        <f>'[2]20.11.23 ВО'!CD137</f>
        <v>0</v>
      </c>
      <c r="CE138" s="21">
        <f>'[2]20.11.23 ВО'!CE137</f>
        <v>0</v>
      </c>
    </row>
    <row r="139" spans="1:83" s="19" customFormat="1" ht="30" customHeight="1" x14ac:dyDescent="0.25">
      <c r="A139" s="18"/>
      <c r="B139" s="16" t="s">
        <v>281</v>
      </c>
      <c r="C139" s="18"/>
      <c r="D139" s="26"/>
      <c r="E139" s="26"/>
      <c r="F139" s="27"/>
      <c r="G139" s="47">
        <f>'[2]20.11.23 ВО'!G138</f>
        <v>0</v>
      </c>
      <c r="H139" s="21">
        <f>'[2]20.11.23 ВО'!H138</f>
        <v>0</v>
      </c>
      <c r="I139" s="47">
        <f>'[2]20.11.23 ВО'!I138</f>
        <v>0</v>
      </c>
      <c r="J139" s="21">
        <f>'[2]20.11.23 ВО'!J138</f>
        <v>0</v>
      </c>
      <c r="K139" s="27"/>
      <c r="L139" s="47">
        <f>'[2]20.11.23 ВО'!L138</f>
        <v>0</v>
      </c>
      <c r="M139" s="21">
        <f>'[2]20.11.23 ВО'!M138</f>
        <v>0</v>
      </c>
      <c r="N139" s="47">
        <f>'[2]20.11.23 ВО'!N138</f>
        <v>0</v>
      </c>
      <c r="O139" s="21">
        <f>'[2]20.11.23 ВО'!O138</f>
        <v>0</v>
      </c>
      <c r="P139" s="47">
        <f>'[2]20.11.23 ВО'!P138</f>
        <v>0</v>
      </c>
      <c r="Q139" s="21">
        <f>'[2]20.11.23 ВО'!Q138</f>
        <v>0</v>
      </c>
      <c r="R139" s="47">
        <f>'[2]20.11.23 ВО'!R138</f>
        <v>0</v>
      </c>
      <c r="S139" s="21">
        <f>'[2]20.11.23 ВО'!S138</f>
        <v>0</v>
      </c>
      <c r="T139" s="47">
        <f>'[2]20.11.23 ВО'!T138</f>
        <v>0</v>
      </c>
      <c r="U139" s="21">
        <f>'[2]20.11.23 ВО'!U138</f>
        <v>0</v>
      </c>
      <c r="V139" s="47">
        <f>'[2]20.11.23 ВО'!V138</f>
        <v>0</v>
      </c>
      <c r="W139" s="21">
        <f>'[2]20.11.23 ВО'!W138</f>
        <v>0</v>
      </c>
      <c r="X139" s="47">
        <f>'[2]20.11.23 ВО'!X138</f>
        <v>0</v>
      </c>
      <c r="Y139" s="21">
        <f>'[2]20.11.23 ВО'!Y138</f>
        <v>0</v>
      </c>
      <c r="Z139" s="47">
        <f>'[2]20.11.23 ВО'!Z138</f>
        <v>0</v>
      </c>
      <c r="AA139" s="21">
        <f>'[2]20.11.23 ВО'!AA138</f>
        <v>0</v>
      </c>
      <c r="AB139" s="47">
        <f>'[2]20.11.23 ВО'!AB138</f>
        <v>0</v>
      </c>
      <c r="AC139" s="21">
        <f>'[2]20.11.23 ВО'!AC138</f>
        <v>0</v>
      </c>
      <c r="AD139" s="47">
        <f>'[2]20.11.23 ВО'!AD138</f>
        <v>0</v>
      </c>
      <c r="AE139" s="21">
        <f>'[2]20.11.23 ВО'!AE138</f>
        <v>0</v>
      </c>
      <c r="AF139" s="47">
        <f>'[2]20.11.23 ВО'!AF138</f>
        <v>0</v>
      </c>
      <c r="AG139" s="21">
        <f>'[2]20.11.23 ВО'!AG138</f>
        <v>0</v>
      </c>
      <c r="AH139" s="47">
        <f>'[2]20.11.23 ВО'!AH138</f>
        <v>0</v>
      </c>
      <c r="AI139" s="21">
        <f>'[2]20.11.23 ВО'!AI138</f>
        <v>0</v>
      </c>
      <c r="AJ139" s="47">
        <f>'[2]20.11.23 ВО'!AJ138</f>
        <v>0</v>
      </c>
      <c r="AK139" s="21">
        <f>'[2]20.11.23 ВО'!AK138</f>
        <v>0</v>
      </c>
      <c r="AL139" s="47">
        <f>'[2]20.11.23 ВО'!AL138</f>
        <v>0</v>
      </c>
      <c r="AM139" s="21">
        <f>'[2]20.11.23 ВО'!AM138</f>
        <v>0</v>
      </c>
      <c r="AN139" s="47">
        <f>'[2]20.11.23 ВО'!AN138</f>
        <v>0</v>
      </c>
      <c r="AO139" s="21">
        <f>'[2]20.11.23 ВО'!AO138</f>
        <v>0</v>
      </c>
      <c r="AP139" s="47">
        <f>'[2]20.11.23 ВО'!AP138</f>
        <v>0</v>
      </c>
      <c r="AQ139" s="21">
        <f>'[2]20.11.23 ВО'!AQ138</f>
        <v>0</v>
      </c>
      <c r="AR139" s="47">
        <f>'[2]20.11.23 ВО'!AR138</f>
        <v>0</v>
      </c>
      <c r="AS139" s="21">
        <f>'[2]20.11.23 ВО'!AS138</f>
        <v>0</v>
      </c>
      <c r="AT139" s="47">
        <f>'[2]20.11.23 ВО'!AT138</f>
        <v>0</v>
      </c>
      <c r="AU139" s="21">
        <f>'[2]20.11.23 ВО'!AU138</f>
        <v>0</v>
      </c>
      <c r="AV139" s="47">
        <f>'[2]20.11.23 ВО'!AV138</f>
        <v>0</v>
      </c>
      <c r="AW139" s="21">
        <f>'[2]20.11.23 ВО'!AW138</f>
        <v>0</v>
      </c>
      <c r="AX139" s="45">
        <f t="shared" si="27"/>
        <v>0</v>
      </c>
      <c r="AY139" s="27">
        <f t="shared" si="28"/>
        <v>0</v>
      </c>
      <c r="AZ139" s="45">
        <f t="shared" si="29"/>
        <v>0</v>
      </c>
      <c r="BA139" s="27">
        <f t="shared" si="30"/>
        <v>0</v>
      </c>
      <c r="BB139" s="45">
        <f t="shared" si="31"/>
        <v>0</v>
      </c>
      <c r="BC139" s="27">
        <f t="shared" si="32"/>
        <v>0</v>
      </c>
      <c r="BD139" s="47">
        <f>'[2]20.11.23 ВО'!BD138</f>
        <v>0</v>
      </c>
      <c r="BE139" s="21">
        <f>'[2]20.11.23 ВО'!BE138</f>
        <v>0</v>
      </c>
      <c r="BF139" s="47">
        <f>'[2]20.11.23 ВО'!BF138</f>
        <v>0</v>
      </c>
      <c r="BG139" s="21">
        <f>'[2]20.11.23 ВО'!BG138</f>
        <v>0</v>
      </c>
      <c r="BH139" s="47">
        <f>'[2]20.11.23 ВО'!BH138</f>
        <v>0</v>
      </c>
      <c r="BI139" s="21">
        <f>'[2]20.11.23 ВО'!BI138</f>
        <v>0</v>
      </c>
      <c r="BJ139" s="47">
        <f>'[2]20.11.23 ВО'!BJ138</f>
        <v>0</v>
      </c>
      <c r="BK139" s="21">
        <f>'[2]20.11.23 ВО'!BK138</f>
        <v>0</v>
      </c>
      <c r="BL139" s="47">
        <f>'[2]20.11.23 ВО'!BL138</f>
        <v>0</v>
      </c>
      <c r="BM139" s="21">
        <f>'[2]20.11.23 ВО'!BM138</f>
        <v>0</v>
      </c>
      <c r="BN139" s="47">
        <f>'[2]20.11.23 ВО'!BN138</f>
        <v>0</v>
      </c>
      <c r="BO139" s="21">
        <f>'[2]20.11.23 ВО'!BO138</f>
        <v>0</v>
      </c>
      <c r="BP139" s="45">
        <f t="shared" si="33"/>
        <v>0</v>
      </c>
      <c r="BQ139" s="27">
        <f t="shared" si="34"/>
        <v>0</v>
      </c>
      <c r="BR139" s="45">
        <f t="shared" si="35"/>
        <v>0</v>
      </c>
      <c r="BS139" s="21">
        <f t="shared" si="36"/>
        <v>0</v>
      </c>
      <c r="BT139" s="45">
        <f t="shared" si="37"/>
        <v>0</v>
      </c>
      <c r="BU139" s="21">
        <f t="shared" si="38"/>
        <v>0</v>
      </c>
      <c r="BV139" s="47">
        <f>'[2]20.11.23 ВО'!BV138</f>
        <v>0</v>
      </c>
      <c r="BW139" s="21">
        <f>'[2]20.11.23 ВО'!BW138</f>
        <v>0</v>
      </c>
      <c r="BX139" s="47">
        <f>'[2]20.11.23 ВО'!BX138</f>
        <v>0</v>
      </c>
      <c r="BY139" s="21">
        <f>'[2]20.11.23 ВО'!BY138</f>
        <v>0</v>
      </c>
      <c r="BZ139" s="47">
        <f>'[2]20.11.23 ВО'!BZ138</f>
        <v>0</v>
      </c>
      <c r="CA139" s="21">
        <f>'[2]20.11.23 ВО'!CA138</f>
        <v>0</v>
      </c>
      <c r="CB139" s="47">
        <f>'[2]20.11.23 ВО'!CB138</f>
        <v>0</v>
      </c>
      <c r="CC139" s="21">
        <f>'[2]20.11.23 ВО'!CC138</f>
        <v>0</v>
      </c>
      <c r="CD139" s="47">
        <f>'[2]20.11.23 ВО'!CD138</f>
        <v>0</v>
      </c>
      <c r="CE139" s="21">
        <f>'[2]20.11.23 ВО'!CE138</f>
        <v>0</v>
      </c>
    </row>
    <row r="140" spans="1:83" s="19" customFormat="1" ht="30" customHeight="1" x14ac:dyDescent="0.25">
      <c r="A140" s="15">
        <f>1+A138</f>
        <v>107</v>
      </c>
      <c r="B140" s="17" t="s">
        <v>282</v>
      </c>
      <c r="C140" s="15" t="s">
        <v>283</v>
      </c>
      <c r="D140" s="26"/>
      <c r="E140" s="26" t="s">
        <v>111</v>
      </c>
      <c r="F140" s="27">
        <f>H140+K140+AY140+BQ140</f>
        <v>0</v>
      </c>
      <c r="G140" s="47">
        <f>'[2]20.11.23 ВО'!G139</f>
        <v>0</v>
      </c>
      <c r="H140" s="21">
        <f>'[2]20.11.23 ВО'!H139</f>
        <v>0</v>
      </c>
      <c r="I140" s="47">
        <f>'[2]20.11.23 ВО'!I139</f>
        <v>0</v>
      </c>
      <c r="J140" s="21">
        <f>'[2]20.11.23 ВО'!J139</f>
        <v>0</v>
      </c>
      <c r="K140" s="27">
        <f>M140+Y140+AA140+AE140+AW140</f>
        <v>0</v>
      </c>
      <c r="L140" s="47">
        <f>'[2]20.11.23 ВО'!L139</f>
        <v>0</v>
      </c>
      <c r="M140" s="21">
        <f>'[2]20.11.23 ВО'!M139</f>
        <v>0</v>
      </c>
      <c r="N140" s="47">
        <f>'[2]20.11.23 ВО'!N139</f>
        <v>0</v>
      </c>
      <c r="O140" s="21">
        <f>'[2]20.11.23 ВО'!O139</f>
        <v>0</v>
      </c>
      <c r="P140" s="47">
        <f>'[2]20.11.23 ВО'!P139</f>
        <v>0</v>
      </c>
      <c r="Q140" s="21">
        <f>'[2]20.11.23 ВО'!Q139</f>
        <v>0</v>
      </c>
      <c r="R140" s="47">
        <f>'[2]20.11.23 ВО'!R139</f>
        <v>0</v>
      </c>
      <c r="S140" s="21">
        <f>'[2]20.11.23 ВО'!S139</f>
        <v>0</v>
      </c>
      <c r="T140" s="47">
        <f>'[2]20.11.23 ВО'!T139</f>
        <v>0</v>
      </c>
      <c r="U140" s="21">
        <f>'[2]20.11.23 ВО'!U139</f>
        <v>0</v>
      </c>
      <c r="V140" s="47">
        <f>'[2]20.11.23 ВО'!V139</f>
        <v>0</v>
      </c>
      <c r="W140" s="21">
        <f>'[2]20.11.23 ВО'!W139</f>
        <v>0</v>
      </c>
      <c r="X140" s="47">
        <f>'[2]20.11.23 ВО'!X139</f>
        <v>0</v>
      </c>
      <c r="Y140" s="21">
        <f>'[2]20.11.23 ВО'!Y139</f>
        <v>0</v>
      </c>
      <c r="Z140" s="47">
        <f>'[2]20.11.23 ВО'!Z139</f>
        <v>0</v>
      </c>
      <c r="AA140" s="21">
        <f>'[2]20.11.23 ВО'!AA139</f>
        <v>0</v>
      </c>
      <c r="AB140" s="47">
        <f>'[2]20.11.23 ВО'!AB139</f>
        <v>0</v>
      </c>
      <c r="AC140" s="21">
        <f>'[2]20.11.23 ВО'!AC139</f>
        <v>0</v>
      </c>
      <c r="AD140" s="47">
        <f>'[2]20.11.23 ВО'!AD139</f>
        <v>0</v>
      </c>
      <c r="AE140" s="21">
        <f>'[2]20.11.23 ВО'!AE139</f>
        <v>0</v>
      </c>
      <c r="AF140" s="47">
        <f>'[2]20.11.23 ВО'!AF139</f>
        <v>0</v>
      </c>
      <c r="AG140" s="21">
        <f>'[2]20.11.23 ВО'!AG139</f>
        <v>0</v>
      </c>
      <c r="AH140" s="47">
        <f>'[2]20.11.23 ВО'!AH139</f>
        <v>0</v>
      </c>
      <c r="AI140" s="21">
        <f>'[2]20.11.23 ВО'!AI139</f>
        <v>0</v>
      </c>
      <c r="AJ140" s="47">
        <f>'[2]20.11.23 ВО'!AJ139</f>
        <v>0</v>
      </c>
      <c r="AK140" s="21">
        <f>'[2]20.11.23 ВО'!AK139</f>
        <v>0</v>
      </c>
      <c r="AL140" s="47">
        <f>'[2]20.11.23 ВО'!AL139</f>
        <v>0</v>
      </c>
      <c r="AM140" s="21">
        <f>'[2]20.11.23 ВО'!AM139</f>
        <v>0</v>
      </c>
      <c r="AN140" s="47">
        <f>'[2]20.11.23 ВО'!AN139</f>
        <v>0</v>
      </c>
      <c r="AO140" s="21">
        <f>'[2]20.11.23 ВО'!AO139</f>
        <v>0</v>
      </c>
      <c r="AP140" s="47">
        <f>'[2]20.11.23 ВО'!AP139</f>
        <v>0</v>
      </c>
      <c r="AQ140" s="21">
        <f>'[2]20.11.23 ВО'!AQ139</f>
        <v>0</v>
      </c>
      <c r="AR140" s="47">
        <f>'[2]20.11.23 ВО'!AR139</f>
        <v>0</v>
      </c>
      <c r="AS140" s="21">
        <f>'[2]20.11.23 ВО'!AS139</f>
        <v>0</v>
      </c>
      <c r="AT140" s="47">
        <f>'[2]20.11.23 ВО'!AT139</f>
        <v>0</v>
      </c>
      <c r="AU140" s="21">
        <f>'[2]20.11.23 ВО'!AU139</f>
        <v>0</v>
      </c>
      <c r="AV140" s="47">
        <f>'[2]20.11.23 ВО'!AV139</f>
        <v>0</v>
      </c>
      <c r="AW140" s="21">
        <f>'[2]20.11.23 ВО'!AW139</f>
        <v>0</v>
      </c>
      <c r="AX140" s="45">
        <f t="shared" ref="AX140:AX150" si="48">BD140+BJ140</f>
        <v>0</v>
      </c>
      <c r="AY140" s="27">
        <f t="shared" ref="AY140:AY150" si="49">BE140+BK140</f>
        <v>0</v>
      </c>
      <c r="AZ140" s="45">
        <f t="shared" ref="AZ140:AZ150" si="50">BF140+BL140</f>
        <v>0</v>
      </c>
      <c r="BA140" s="27">
        <f t="shared" ref="BA140:BA150" si="51">BG140+BM140</f>
        <v>0</v>
      </c>
      <c r="BB140" s="45">
        <f t="shared" ref="BB140:BB150" si="52">BH140+BN140</f>
        <v>0</v>
      </c>
      <c r="BC140" s="27">
        <f t="shared" ref="BC140:BC150" si="53">BI140+BO140</f>
        <v>0</v>
      </c>
      <c r="BD140" s="47">
        <f>'[2]20.11.23 ВО'!BD139</f>
        <v>0</v>
      </c>
      <c r="BE140" s="21">
        <f>'[2]20.11.23 ВО'!BE139</f>
        <v>0</v>
      </c>
      <c r="BF140" s="47">
        <f>'[2]20.11.23 ВО'!BF139</f>
        <v>0</v>
      </c>
      <c r="BG140" s="21">
        <f>'[2]20.11.23 ВО'!BG139</f>
        <v>0</v>
      </c>
      <c r="BH140" s="47">
        <f>'[2]20.11.23 ВО'!BH139</f>
        <v>0</v>
      </c>
      <c r="BI140" s="21">
        <f>'[2]20.11.23 ВО'!BI139</f>
        <v>0</v>
      </c>
      <c r="BJ140" s="47">
        <f>'[2]20.11.23 ВО'!BJ139</f>
        <v>0</v>
      </c>
      <c r="BK140" s="21">
        <f>'[2]20.11.23 ВО'!BK139</f>
        <v>0</v>
      </c>
      <c r="BL140" s="47">
        <f>'[2]20.11.23 ВО'!BL139</f>
        <v>0</v>
      </c>
      <c r="BM140" s="21">
        <f>'[2]20.11.23 ВО'!BM139</f>
        <v>0</v>
      </c>
      <c r="BN140" s="47">
        <f>'[2]20.11.23 ВО'!BN139</f>
        <v>0</v>
      </c>
      <c r="BO140" s="21">
        <f>'[2]20.11.23 ВО'!BO139</f>
        <v>0</v>
      </c>
      <c r="BP140" s="45">
        <f t="shared" ref="BP140:BP150" si="54">BV140+CB140</f>
        <v>0</v>
      </c>
      <c r="BQ140" s="27">
        <f t="shared" ref="BQ140:BQ150" si="55">BW140+CC140</f>
        <v>0</v>
      </c>
      <c r="BR140" s="45">
        <f t="shared" ref="BR140:BR150" si="56">BX140+CD140</f>
        <v>0</v>
      </c>
      <c r="BS140" s="21">
        <f t="shared" ref="BS140:BS150" si="57">BY140+CE140</f>
        <v>0</v>
      </c>
      <c r="BT140" s="45">
        <f t="shared" ref="BT140:BT150" si="58">BZ140</f>
        <v>0</v>
      </c>
      <c r="BU140" s="21">
        <f t="shared" ref="BU140:BU150" si="59">CA140</f>
        <v>0</v>
      </c>
      <c r="BV140" s="47">
        <f>'[2]20.11.23 ВО'!BV139</f>
        <v>0</v>
      </c>
      <c r="BW140" s="21">
        <f>'[2]20.11.23 ВО'!BW139</f>
        <v>0</v>
      </c>
      <c r="BX140" s="47">
        <f>'[2]20.11.23 ВО'!BX139</f>
        <v>0</v>
      </c>
      <c r="BY140" s="21">
        <f>'[2]20.11.23 ВО'!BY139</f>
        <v>0</v>
      </c>
      <c r="BZ140" s="47">
        <f>'[2]20.11.23 ВО'!BZ139</f>
        <v>0</v>
      </c>
      <c r="CA140" s="21">
        <f>'[2]20.11.23 ВО'!CA139</f>
        <v>0</v>
      </c>
      <c r="CB140" s="47">
        <f>'[2]20.11.23 ВО'!CB139</f>
        <v>0</v>
      </c>
      <c r="CC140" s="21">
        <f>'[2]20.11.23 ВО'!CC139</f>
        <v>0</v>
      </c>
      <c r="CD140" s="47">
        <f>'[2]20.11.23 ВО'!CD139</f>
        <v>0</v>
      </c>
      <c r="CE140" s="21">
        <f>'[2]20.11.23 ВО'!CE139</f>
        <v>0</v>
      </c>
    </row>
    <row r="141" spans="1:83" s="19" customFormat="1" ht="30" customHeight="1" x14ac:dyDescent="0.25">
      <c r="A141" s="18"/>
      <c r="B141" s="16" t="s">
        <v>284</v>
      </c>
      <c r="C141" s="18"/>
      <c r="D141" s="26"/>
      <c r="E141" s="26"/>
      <c r="F141" s="27"/>
      <c r="G141" s="47">
        <f>'[2]20.11.23 ВО'!G140</f>
        <v>0</v>
      </c>
      <c r="H141" s="21">
        <f>'[2]20.11.23 ВО'!H140</f>
        <v>0</v>
      </c>
      <c r="I141" s="47">
        <f>'[2]20.11.23 ВО'!I140</f>
        <v>0</v>
      </c>
      <c r="J141" s="21">
        <f>'[2]20.11.23 ВО'!J140</f>
        <v>0</v>
      </c>
      <c r="K141" s="27"/>
      <c r="L141" s="47">
        <f>'[2]20.11.23 ВО'!L140</f>
        <v>0</v>
      </c>
      <c r="M141" s="21">
        <f>'[2]20.11.23 ВО'!M140</f>
        <v>0</v>
      </c>
      <c r="N141" s="47">
        <f>'[2]20.11.23 ВО'!N140</f>
        <v>0</v>
      </c>
      <c r="O141" s="21">
        <f>'[2]20.11.23 ВО'!O140</f>
        <v>0</v>
      </c>
      <c r="P141" s="47">
        <f>'[2]20.11.23 ВО'!P140</f>
        <v>0</v>
      </c>
      <c r="Q141" s="21">
        <f>'[2]20.11.23 ВО'!Q140</f>
        <v>0</v>
      </c>
      <c r="R141" s="47">
        <f>'[2]20.11.23 ВО'!R140</f>
        <v>0</v>
      </c>
      <c r="S141" s="21">
        <f>'[2]20.11.23 ВО'!S140</f>
        <v>0</v>
      </c>
      <c r="T141" s="47">
        <f>'[2]20.11.23 ВО'!T140</f>
        <v>0</v>
      </c>
      <c r="U141" s="21">
        <f>'[2]20.11.23 ВО'!U140</f>
        <v>0</v>
      </c>
      <c r="V141" s="47">
        <f>'[2]20.11.23 ВО'!V140</f>
        <v>0</v>
      </c>
      <c r="W141" s="21">
        <f>'[2]20.11.23 ВО'!W140</f>
        <v>0</v>
      </c>
      <c r="X141" s="47">
        <f>'[2]20.11.23 ВО'!X140</f>
        <v>0</v>
      </c>
      <c r="Y141" s="21">
        <f>'[2]20.11.23 ВО'!Y140</f>
        <v>0</v>
      </c>
      <c r="Z141" s="47">
        <f>'[2]20.11.23 ВО'!Z140</f>
        <v>0</v>
      </c>
      <c r="AA141" s="21">
        <f>'[2]20.11.23 ВО'!AA140</f>
        <v>0</v>
      </c>
      <c r="AB141" s="47">
        <f>'[2]20.11.23 ВО'!AB140</f>
        <v>0</v>
      </c>
      <c r="AC141" s="21">
        <f>'[2]20.11.23 ВО'!AC140</f>
        <v>0</v>
      </c>
      <c r="AD141" s="47">
        <f>'[2]20.11.23 ВО'!AD140</f>
        <v>0</v>
      </c>
      <c r="AE141" s="21">
        <f>'[2]20.11.23 ВО'!AE140</f>
        <v>0</v>
      </c>
      <c r="AF141" s="47">
        <f>'[2]20.11.23 ВО'!AF140</f>
        <v>0</v>
      </c>
      <c r="AG141" s="21">
        <f>'[2]20.11.23 ВО'!AG140</f>
        <v>0</v>
      </c>
      <c r="AH141" s="47">
        <f>'[2]20.11.23 ВО'!AH140</f>
        <v>0</v>
      </c>
      <c r="AI141" s="21">
        <f>'[2]20.11.23 ВО'!AI140</f>
        <v>0</v>
      </c>
      <c r="AJ141" s="47">
        <f>'[2]20.11.23 ВО'!AJ140</f>
        <v>0</v>
      </c>
      <c r="AK141" s="21">
        <f>'[2]20.11.23 ВО'!AK140</f>
        <v>0</v>
      </c>
      <c r="AL141" s="47">
        <f>'[2]20.11.23 ВО'!AL140</f>
        <v>0</v>
      </c>
      <c r="AM141" s="21">
        <f>'[2]20.11.23 ВО'!AM140</f>
        <v>0</v>
      </c>
      <c r="AN141" s="47">
        <f>'[2]20.11.23 ВО'!AN140</f>
        <v>0</v>
      </c>
      <c r="AO141" s="21">
        <f>'[2]20.11.23 ВО'!AO140</f>
        <v>0</v>
      </c>
      <c r="AP141" s="47">
        <f>'[2]20.11.23 ВО'!AP140</f>
        <v>0</v>
      </c>
      <c r="AQ141" s="21">
        <f>'[2]20.11.23 ВО'!AQ140</f>
        <v>0</v>
      </c>
      <c r="AR141" s="47">
        <f>'[2]20.11.23 ВО'!AR140</f>
        <v>0</v>
      </c>
      <c r="AS141" s="21">
        <f>'[2]20.11.23 ВО'!AS140</f>
        <v>0</v>
      </c>
      <c r="AT141" s="47">
        <f>'[2]20.11.23 ВО'!AT140</f>
        <v>0</v>
      </c>
      <c r="AU141" s="21">
        <f>'[2]20.11.23 ВО'!AU140</f>
        <v>0</v>
      </c>
      <c r="AV141" s="47">
        <f>'[2]20.11.23 ВО'!AV140</f>
        <v>0</v>
      </c>
      <c r="AW141" s="21">
        <f>'[2]20.11.23 ВО'!AW140</f>
        <v>0</v>
      </c>
      <c r="AX141" s="45">
        <f t="shared" si="48"/>
        <v>0</v>
      </c>
      <c r="AY141" s="27">
        <f t="shared" si="49"/>
        <v>0</v>
      </c>
      <c r="AZ141" s="45">
        <f t="shared" si="50"/>
        <v>0</v>
      </c>
      <c r="BA141" s="27">
        <f t="shared" si="51"/>
        <v>0</v>
      </c>
      <c r="BB141" s="45">
        <f t="shared" si="52"/>
        <v>0</v>
      </c>
      <c r="BC141" s="27">
        <f t="shared" si="53"/>
        <v>0</v>
      </c>
      <c r="BD141" s="47">
        <f>'[2]20.11.23 ВО'!BD140</f>
        <v>0</v>
      </c>
      <c r="BE141" s="21">
        <f>'[2]20.11.23 ВО'!BE140</f>
        <v>0</v>
      </c>
      <c r="BF141" s="47">
        <f>'[2]20.11.23 ВО'!BF140</f>
        <v>0</v>
      </c>
      <c r="BG141" s="21">
        <f>'[2]20.11.23 ВО'!BG140</f>
        <v>0</v>
      </c>
      <c r="BH141" s="47">
        <f>'[2]20.11.23 ВО'!BH140</f>
        <v>0</v>
      </c>
      <c r="BI141" s="21">
        <f>'[2]20.11.23 ВО'!BI140</f>
        <v>0</v>
      </c>
      <c r="BJ141" s="47">
        <f>'[2]20.11.23 ВО'!BJ140</f>
        <v>0</v>
      </c>
      <c r="BK141" s="21">
        <f>'[2]20.11.23 ВО'!BK140</f>
        <v>0</v>
      </c>
      <c r="BL141" s="47">
        <f>'[2]20.11.23 ВО'!BL140</f>
        <v>0</v>
      </c>
      <c r="BM141" s="21">
        <f>'[2]20.11.23 ВО'!BM140</f>
        <v>0</v>
      </c>
      <c r="BN141" s="47">
        <f>'[2]20.11.23 ВО'!BN140</f>
        <v>0</v>
      </c>
      <c r="BO141" s="21">
        <f>'[2]20.11.23 ВО'!BO140</f>
        <v>0</v>
      </c>
      <c r="BP141" s="45">
        <f t="shared" si="54"/>
        <v>0</v>
      </c>
      <c r="BQ141" s="27">
        <f t="shared" si="55"/>
        <v>0</v>
      </c>
      <c r="BR141" s="45">
        <f t="shared" si="56"/>
        <v>0</v>
      </c>
      <c r="BS141" s="21">
        <f t="shared" si="57"/>
        <v>0</v>
      </c>
      <c r="BT141" s="45">
        <f t="shared" si="58"/>
        <v>0</v>
      </c>
      <c r="BU141" s="21">
        <f t="shared" si="59"/>
        <v>0</v>
      </c>
      <c r="BV141" s="47">
        <f>'[2]20.11.23 ВО'!BV140</f>
        <v>0</v>
      </c>
      <c r="BW141" s="21">
        <f>'[2]20.11.23 ВО'!BW140</f>
        <v>0</v>
      </c>
      <c r="BX141" s="47">
        <f>'[2]20.11.23 ВО'!BX140</f>
        <v>0</v>
      </c>
      <c r="BY141" s="21">
        <f>'[2]20.11.23 ВО'!BY140</f>
        <v>0</v>
      </c>
      <c r="BZ141" s="47">
        <f>'[2]20.11.23 ВО'!BZ140</f>
        <v>0</v>
      </c>
      <c r="CA141" s="21">
        <f>'[2]20.11.23 ВО'!CA140</f>
        <v>0</v>
      </c>
      <c r="CB141" s="47">
        <f>'[2]20.11.23 ВО'!CB140</f>
        <v>0</v>
      </c>
      <c r="CC141" s="21">
        <f>'[2]20.11.23 ВО'!CC140</f>
        <v>0</v>
      </c>
      <c r="CD141" s="47">
        <f>'[2]20.11.23 ВО'!CD140</f>
        <v>0</v>
      </c>
      <c r="CE141" s="21">
        <f>'[2]20.11.23 ВО'!CE140</f>
        <v>0</v>
      </c>
    </row>
    <row r="142" spans="1:83" s="19" customFormat="1" ht="30" customHeight="1" x14ac:dyDescent="0.25">
      <c r="A142" s="15">
        <f>1+A140</f>
        <v>108</v>
      </c>
      <c r="B142" s="17" t="s">
        <v>285</v>
      </c>
      <c r="C142" s="15" t="s">
        <v>286</v>
      </c>
      <c r="D142" s="26"/>
      <c r="E142" s="26" t="s">
        <v>111</v>
      </c>
      <c r="F142" s="27">
        <f t="shared" ref="F142:F148" si="60">H142+K142+AY142+BQ142</f>
        <v>4829300.71</v>
      </c>
      <c r="G142" s="47">
        <f>'[2]20.11.23 ВО'!G141</f>
        <v>0</v>
      </c>
      <c r="H142" s="21">
        <f>'[2]20.11.23 ВО'!H141</f>
        <v>0</v>
      </c>
      <c r="I142" s="47">
        <f>'[2]20.11.23 ВО'!I141</f>
        <v>0</v>
      </c>
      <c r="J142" s="21">
        <f>'[2]20.11.23 ВО'!J141</f>
        <v>0</v>
      </c>
      <c r="K142" s="27">
        <f t="shared" ref="K142:K148" si="61">M142+Y142+AA142+AE142+AW142</f>
        <v>0</v>
      </c>
      <c r="L142" s="47">
        <f>'[2]20.11.23 ВО'!L141</f>
        <v>0</v>
      </c>
      <c r="M142" s="21">
        <f>'[2]20.11.23 ВО'!M141</f>
        <v>0</v>
      </c>
      <c r="N142" s="47">
        <f>'[2]20.11.23 ВО'!N141</f>
        <v>0</v>
      </c>
      <c r="O142" s="21">
        <f>'[2]20.11.23 ВО'!O141</f>
        <v>0</v>
      </c>
      <c r="P142" s="47">
        <f>'[2]20.11.23 ВО'!P141</f>
        <v>0</v>
      </c>
      <c r="Q142" s="21">
        <f>'[2]20.11.23 ВО'!Q141</f>
        <v>0</v>
      </c>
      <c r="R142" s="47">
        <f>'[2]20.11.23 ВО'!R141</f>
        <v>0</v>
      </c>
      <c r="S142" s="21">
        <f>'[2]20.11.23 ВО'!S141</f>
        <v>0</v>
      </c>
      <c r="T142" s="47">
        <f>'[2]20.11.23 ВО'!T141</f>
        <v>0</v>
      </c>
      <c r="U142" s="21">
        <f>'[2]20.11.23 ВО'!U141</f>
        <v>0</v>
      </c>
      <c r="V142" s="47">
        <f>'[2]20.11.23 ВО'!V141</f>
        <v>0</v>
      </c>
      <c r="W142" s="21">
        <f>'[2]20.11.23 ВО'!W141</f>
        <v>0</v>
      </c>
      <c r="X142" s="47">
        <f>'[2]20.11.23 ВО'!X141</f>
        <v>0</v>
      </c>
      <c r="Y142" s="21">
        <f>'[2]20.11.23 ВО'!Y141</f>
        <v>0</v>
      </c>
      <c r="Z142" s="47">
        <f>'[2]20.11.23 ВО'!Z141</f>
        <v>0</v>
      </c>
      <c r="AA142" s="21">
        <f>'[2]20.11.23 ВО'!AA141</f>
        <v>0</v>
      </c>
      <c r="AB142" s="47">
        <f>'[2]20.11.23 ВО'!AB141</f>
        <v>0</v>
      </c>
      <c r="AC142" s="21">
        <f>'[2]20.11.23 ВО'!AC141</f>
        <v>0</v>
      </c>
      <c r="AD142" s="47">
        <f>'[2]20.11.23 ВО'!AD141</f>
        <v>0</v>
      </c>
      <c r="AE142" s="21">
        <f>'[2]20.11.23 ВО'!AE141</f>
        <v>0</v>
      </c>
      <c r="AF142" s="47">
        <f>'[2]20.11.23 ВО'!AF141</f>
        <v>0</v>
      </c>
      <c r="AG142" s="21">
        <f>'[2]20.11.23 ВО'!AG141</f>
        <v>0</v>
      </c>
      <c r="AH142" s="47">
        <f>'[2]20.11.23 ВО'!AH141</f>
        <v>0</v>
      </c>
      <c r="AI142" s="21">
        <f>'[2]20.11.23 ВО'!AI141</f>
        <v>0</v>
      </c>
      <c r="AJ142" s="47">
        <f>'[2]20.11.23 ВО'!AJ141</f>
        <v>0</v>
      </c>
      <c r="AK142" s="21">
        <f>'[2]20.11.23 ВО'!AK141</f>
        <v>0</v>
      </c>
      <c r="AL142" s="47">
        <f>'[2]20.11.23 ВО'!AL141</f>
        <v>0</v>
      </c>
      <c r="AM142" s="21">
        <f>'[2]20.11.23 ВО'!AM141</f>
        <v>0</v>
      </c>
      <c r="AN142" s="47">
        <f>'[2]20.11.23 ВО'!AN141</f>
        <v>0</v>
      </c>
      <c r="AO142" s="21">
        <f>'[2]20.11.23 ВО'!AO141</f>
        <v>0</v>
      </c>
      <c r="AP142" s="47">
        <f>'[2]20.11.23 ВО'!AP141</f>
        <v>0</v>
      </c>
      <c r="AQ142" s="21">
        <f>'[2]20.11.23 ВО'!AQ141</f>
        <v>0</v>
      </c>
      <c r="AR142" s="47">
        <f>'[2]20.11.23 ВО'!AR141</f>
        <v>0</v>
      </c>
      <c r="AS142" s="21">
        <f>'[2]20.11.23 ВО'!AS141</f>
        <v>0</v>
      </c>
      <c r="AT142" s="47">
        <f>'[2]20.11.23 ВО'!AT141</f>
        <v>0</v>
      </c>
      <c r="AU142" s="21">
        <f>'[2]20.11.23 ВО'!AU141</f>
        <v>0</v>
      </c>
      <c r="AV142" s="47">
        <f>'[2]20.11.23 ВО'!AV141</f>
        <v>0</v>
      </c>
      <c r="AW142" s="21">
        <f>'[2]20.11.23 ВО'!AW141</f>
        <v>0</v>
      </c>
      <c r="AX142" s="45">
        <f t="shared" si="48"/>
        <v>45</v>
      </c>
      <c r="AY142" s="27">
        <f t="shared" si="49"/>
        <v>4829300.71</v>
      </c>
      <c r="AZ142" s="45">
        <f t="shared" si="50"/>
        <v>0</v>
      </c>
      <c r="BA142" s="27">
        <f t="shared" si="51"/>
        <v>0</v>
      </c>
      <c r="BB142" s="45">
        <f t="shared" si="52"/>
        <v>0</v>
      </c>
      <c r="BC142" s="27">
        <f t="shared" si="53"/>
        <v>0</v>
      </c>
      <c r="BD142" s="47">
        <f>'[2]20.11.23 ВО'!BD141</f>
        <v>45</v>
      </c>
      <c r="BE142" s="21">
        <f>'[2]20.11.23 ВО'!BE141</f>
        <v>4829300.71</v>
      </c>
      <c r="BF142" s="47">
        <f>'[2]20.11.23 ВО'!BF141</f>
        <v>0</v>
      </c>
      <c r="BG142" s="21">
        <f>'[2]20.11.23 ВО'!BG141</f>
        <v>0</v>
      </c>
      <c r="BH142" s="47">
        <f>'[2]20.11.23 ВО'!BH141</f>
        <v>0</v>
      </c>
      <c r="BI142" s="21">
        <f>'[2]20.11.23 ВО'!BI141</f>
        <v>0</v>
      </c>
      <c r="BJ142" s="47">
        <f>'[2]20.11.23 ВО'!BJ141</f>
        <v>0</v>
      </c>
      <c r="BK142" s="21">
        <f>'[2]20.11.23 ВО'!BK141</f>
        <v>0</v>
      </c>
      <c r="BL142" s="47">
        <f>'[2]20.11.23 ВО'!BL141</f>
        <v>0</v>
      </c>
      <c r="BM142" s="21">
        <f>'[2]20.11.23 ВО'!BM141</f>
        <v>0</v>
      </c>
      <c r="BN142" s="47">
        <f>'[2]20.11.23 ВО'!BN141</f>
        <v>0</v>
      </c>
      <c r="BO142" s="21">
        <f>'[2]20.11.23 ВО'!BO141</f>
        <v>0</v>
      </c>
      <c r="BP142" s="45">
        <f t="shared" si="54"/>
        <v>0</v>
      </c>
      <c r="BQ142" s="27">
        <f t="shared" si="55"/>
        <v>0</v>
      </c>
      <c r="BR142" s="45">
        <f t="shared" si="56"/>
        <v>0</v>
      </c>
      <c r="BS142" s="21">
        <f t="shared" si="57"/>
        <v>0</v>
      </c>
      <c r="BT142" s="45">
        <f t="shared" si="58"/>
        <v>0</v>
      </c>
      <c r="BU142" s="21">
        <f t="shared" si="59"/>
        <v>0</v>
      </c>
      <c r="BV142" s="47">
        <f>'[2]20.11.23 ВО'!BV141</f>
        <v>0</v>
      </c>
      <c r="BW142" s="21">
        <f>'[2]20.11.23 ВО'!BW141</f>
        <v>0</v>
      </c>
      <c r="BX142" s="47">
        <f>'[2]20.11.23 ВО'!BX141</f>
        <v>0</v>
      </c>
      <c r="BY142" s="21">
        <f>'[2]20.11.23 ВО'!BY141</f>
        <v>0</v>
      </c>
      <c r="BZ142" s="47">
        <f>'[2]20.11.23 ВО'!BZ141</f>
        <v>0</v>
      </c>
      <c r="CA142" s="21">
        <f>'[2]20.11.23 ВО'!CA141</f>
        <v>0</v>
      </c>
      <c r="CB142" s="47">
        <f>'[2]20.11.23 ВО'!CB141</f>
        <v>0</v>
      </c>
      <c r="CC142" s="21">
        <f>'[2]20.11.23 ВО'!CC141</f>
        <v>0</v>
      </c>
      <c r="CD142" s="47">
        <f>'[2]20.11.23 ВО'!CD141</f>
        <v>0</v>
      </c>
      <c r="CE142" s="21">
        <f>'[2]20.11.23 ВО'!CE141</f>
        <v>0</v>
      </c>
    </row>
    <row r="143" spans="1:83" s="19" customFormat="1" ht="30" customHeight="1" x14ac:dyDescent="0.25">
      <c r="A143" s="15">
        <f>1+A142</f>
        <v>109</v>
      </c>
      <c r="B143" s="17" t="s">
        <v>287</v>
      </c>
      <c r="C143" s="15" t="s">
        <v>288</v>
      </c>
      <c r="D143" s="26"/>
      <c r="E143" s="26" t="s">
        <v>111</v>
      </c>
      <c r="F143" s="27">
        <f t="shared" si="60"/>
        <v>0</v>
      </c>
      <c r="G143" s="47">
        <f>'[2]20.11.23 ВО'!G142</f>
        <v>0</v>
      </c>
      <c r="H143" s="21">
        <f>'[2]20.11.23 ВО'!H142</f>
        <v>0</v>
      </c>
      <c r="I143" s="47">
        <f>'[2]20.11.23 ВО'!I142</f>
        <v>0</v>
      </c>
      <c r="J143" s="21">
        <f>'[2]20.11.23 ВО'!J142</f>
        <v>0</v>
      </c>
      <c r="K143" s="27">
        <f t="shared" si="61"/>
        <v>0</v>
      </c>
      <c r="L143" s="47">
        <f>'[2]20.11.23 ВО'!L142</f>
        <v>0</v>
      </c>
      <c r="M143" s="21">
        <f>'[2]20.11.23 ВО'!M142</f>
        <v>0</v>
      </c>
      <c r="N143" s="47">
        <f>'[2]20.11.23 ВО'!N142</f>
        <v>0</v>
      </c>
      <c r="O143" s="21">
        <f>'[2]20.11.23 ВО'!O142</f>
        <v>0</v>
      </c>
      <c r="P143" s="47">
        <f>'[2]20.11.23 ВО'!P142</f>
        <v>0</v>
      </c>
      <c r="Q143" s="21">
        <f>'[2]20.11.23 ВО'!Q142</f>
        <v>0</v>
      </c>
      <c r="R143" s="47">
        <f>'[2]20.11.23 ВО'!R142</f>
        <v>0</v>
      </c>
      <c r="S143" s="21">
        <f>'[2]20.11.23 ВО'!S142</f>
        <v>0</v>
      </c>
      <c r="T143" s="47">
        <f>'[2]20.11.23 ВО'!T142</f>
        <v>0</v>
      </c>
      <c r="U143" s="21">
        <f>'[2]20.11.23 ВО'!U142</f>
        <v>0</v>
      </c>
      <c r="V143" s="47">
        <f>'[2]20.11.23 ВО'!V142</f>
        <v>0</v>
      </c>
      <c r="W143" s="21">
        <f>'[2]20.11.23 ВО'!W142</f>
        <v>0</v>
      </c>
      <c r="X143" s="47">
        <f>'[2]20.11.23 ВО'!X142</f>
        <v>0</v>
      </c>
      <c r="Y143" s="21">
        <f>'[2]20.11.23 ВО'!Y142</f>
        <v>0</v>
      </c>
      <c r="Z143" s="47">
        <f>'[2]20.11.23 ВО'!Z142</f>
        <v>0</v>
      </c>
      <c r="AA143" s="21">
        <f>'[2]20.11.23 ВО'!AA142</f>
        <v>0</v>
      </c>
      <c r="AB143" s="47">
        <f>'[2]20.11.23 ВО'!AB142</f>
        <v>0</v>
      </c>
      <c r="AC143" s="21">
        <f>'[2]20.11.23 ВО'!AC142</f>
        <v>0</v>
      </c>
      <c r="AD143" s="47">
        <f>'[2]20.11.23 ВО'!AD142</f>
        <v>0</v>
      </c>
      <c r="AE143" s="21">
        <f>'[2]20.11.23 ВО'!AE142</f>
        <v>0</v>
      </c>
      <c r="AF143" s="47">
        <f>'[2]20.11.23 ВО'!AF142</f>
        <v>0</v>
      </c>
      <c r="AG143" s="21">
        <f>'[2]20.11.23 ВО'!AG142</f>
        <v>0</v>
      </c>
      <c r="AH143" s="47">
        <f>'[2]20.11.23 ВО'!AH142</f>
        <v>0</v>
      </c>
      <c r="AI143" s="21">
        <f>'[2]20.11.23 ВО'!AI142</f>
        <v>0</v>
      </c>
      <c r="AJ143" s="47">
        <f>'[2]20.11.23 ВО'!AJ142</f>
        <v>0</v>
      </c>
      <c r="AK143" s="21">
        <f>'[2]20.11.23 ВО'!AK142</f>
        <v>0</v>
      </c>
      <c r="AL143" s="47">
        <f>'[2]20.11.23 ВО'!AL142</f>
        <v>0</v>
      </c>
      <c r="AM143" s="21">
        <f>'[2]20.11.23 ВО'!AM142</f>
        <v>0</v>
      </c>
      <c r="AN143" s="47">
        <f>'[2]20.11.23 ВО'!AN142</f>
        <v>0</v>
      </c>
      <c r="AO143" s="21">
        <f>'[2]20.11.23 ВО'!AO142</f>
        <v>0</v>
      </c>
      <c r="AP143" s="47">
        <f>'[2]20.11.23 ВО'!AP142</f>
        <v>0</v>
      </c>
      <c r="AQ143" s="21">
        <f>'[2]20.11.23 ВО'!AQ142</f>
        <v>0</v>
      </c>
      <c r="AR143" s="47">
        <f>'[2]20.11.23 ВО'!AR142</f>
        <v>0</v>
      </c>
      <c r="AS143" s="21">
        <f>'[2]20.11.23 ВО'!AS142</f>
        <v>0</v>
      </c>
      <c r="AT143" s="47">
        <f>'[2]20.11.23 ВО'!AT142</f>
        <v>0</v>
      </c>
      <c r="AU143" s="21">
        <f>'[2]20.11.23 ВО'!AU142</f>
        <v>0</v>
      </c>
      <c r="AV143" s="47">
        <f>'[2]20.11.23 ВО'!AV142</f>
        <v>0</v>
      </c>
      <c r="AW143" s="21">
        <f>'[2]20.11.23 ВО'!AW142</f>
        <v>0</v>
      </c>
      <c r="AX143" s="45">
        <f t="shared" si="48"/>
        <v>0</v>
      </c>
      <c r="AY143" s="27">
        <f t="shared" si="49"/>
        <v>0</v>
      </c>
      <c r="AZ143" s="45">
        <f t="shared" si="50"/>
        <v>0</v>
      </c>
      <c r="BA143" s="27">
        <f t="shared" si="51"/>
        <v>0</v>
      </c>
      <c r="BB143" s="45">
        <f t="shared" si="52"/>
        <v>0</v>
      </c>
      <c r="BC143" s="27">
        <f t="shared" si="53"/>
        <v>0</v>
      </c>
      <c r="BD143" s="47">
        <f>'[2]20.11.23 ВО'!BD142</f>
        <v>0</v>
      </c>
      <c r="BE143" s="21">
        <f>'[2]20.11.23 ВО'!BE142</f>
        <v>0</v>
      </c>
      <c r="BF143" s="47">
        <f>'[2]20.11.23 ВО'!BF142</f>
        <v>0</v>
      </c>
      <c r="BG143" s="21">
        <f>'[2]20.11.23 ВО'!BG142</f>
        <v>0</v>
      </c>
      <c r="BH143" s="47">
        <f>'[2]20.11.23 ВО'!BH142</f>
        <v>0</v>
      </c>
      <c r="BI143" s="21">
        <f>'[2]20.11.23 ВО'!BI142</f>
        <v>0</v>
      </c>
      <c r="BJ143" s="47">
        <f>'[2]20.11.23 ВО'!BJ142</f>
        <v>0</v>
      </c>
      <c r="BK143" s="21">
        <f>'[2]20.11.23 ВО'!BK142</f>
        <v>0</v>
      </c>
      <c r="BL143" s="47">
        <f>'[2]20.11.23 ВО'!BL142</f>
        <v>0</v>
      </c>
      <c r="BM143" s="21">
        <f>'[2]20.11.23 ВО'!BM142</f>
        <v>0</v>
      </c>
      <c r="BN143" s="47">
        <f>'[2]20.11.23 ВО'!BN142</f>
        <v>0</v>
      </c>
      <c r="BO143" s="21">
        <f>'[2]20.11.23 ВО'!BO142</f>
        <v>0</v>
      </c>
      <c r="BP143" s="45">
        <f t="shared" si="54"/>
        <v>0</v>
      </c>
      <c r="BQ143" s="27">
        <f t="shared" si="55"/>
        <v>0</v>
      </c>
      <c r="BR143" s="45">
        <f t="shared" si="56"/>
        <v>0</v>
      </c>
      <c r="BS143" s="21">
        <f t="shared" si="57"/>
        <v>0</v>
      </c>
      <c r="BT143" s="45">
        <f t="shared" si="58"/>
        <v>0</v>
      </c>
      <c r="BU143" s="21">
        <f t="shared" si="59"/>
        <v>0</v>
      </c>
      <c r="BV143" s="47">
        <f>'[2]20.11.23 ВО'!BV142</f>
        <v>0</v>
      </c>
      <c r="BW143" s="21">
        <f>'[2]20.11.23 ВО'!BW142</f>
        <v>0</v>
      </c>
      <c r="BX143" s="47">
        <f>'[2]20.11.23 ВО'!BX142</f>
        <v>0</v>
      </c>
      <c r="BY143" s="21">
        <f>'[2]20.11.23 ВО'!BY142</f>
        <v>0</v>
      </c>
      <c r="BZ143" s="47">
        <f>'[2]20.11.23 ВО'!BZ142</f>
        <v>0</v>
      </c>
      <c r="CA143" s="21">
        <f>'[2]20.11.23 ВО'!CA142</f>
        <v>0</v>
      </c>
      <c r="CB143" s="47">
        <f>'[2]20.11.23 ВО'!CB142</f>
        <v>0</v>
      </c>
      <c r="CC143" s="21">
        <f>'[2]20.11.23 ВО'!CC142</f>
        <v>0</v>
      </c>
      <c r="CD143" s="47">
        <f>'[2]20.11.23 ВО'!CD142</f>
        <v>0</v>
      </c>
      <c r="CE143" s="21">
        <f>'[2]20.11.23 ВО'!CE142</f>
        <v>0</v>
      </c>
    </row>
    <row r="144" spans="1:83" s="19" customFormat="1" ht="30" customHeight="1" x14ac:dyDescent="0.25">
      <c r="A144" s="15">
        <f t="shared" ref="A144:A146" si="62">1+A143</f>
        <v>110</v>
      </c>
      <c r="B144" s="17" t="s">
        <v>289</v>
      </c>
      <c r="C144" s="15">
        <v>330427</v>
      </c>
      <c r="D144" s="26"/>
      <c r="E144" s="26" t="s">
        <v>111</v>
      </c>
      <c r="F144" s="27">
        <f t="shared" si="60"/>
        <v>0</v>
      </c>
      <c r="G144" s="47">
        <f>'[2]20.11.23 ВО'!G143</f>
        <v>0</v>
      </c>
      <c r="H144" s="21">
        <f>'[2]20.11.23 ВО'!H143</f>
        <v>0</v>
      </c>
      <c r="I144" s="47">
        <f>'[2]20.11.23 ВО'!I143</f>
        <v>0</v>
      </c>
      <c r="J144" s="21">
        <f>'[2]20.11.23 ВО'!J143</f>
        <v>0</v>
      </c>
      <c r="K144" s="27">
        <f t="shared" si="61"/>
        <v>0</v>
      </c>
      <c r="L144" s="47">
        <f>'[2]20.11.23 ВО'!L143</f>
        <v>0</v>
      </c>
      <c r="M144" s="21">
        <f>'[2]20.11.23 ВО'!M143</f>
        <v>0</v>
      </c>
      <c r="N144" s="47">
        <f>'[2]20.11.23 ВО'!N143</f>
        <v>0</v>
      </c>
      <c r="O144" s="21">
        <f>'[2]20.11.23 ВО'!O143</f>
        <v>0</v>
      </c>
      <c r="P144" s="47">
        <f>'[2]20.11.23 ВО'!P143</f>
        <v>0</v>
      </c>
      <c r="Q144" s="21">
        <f>'[2]20.11.23 ВО'!Q143</f>
        <v>0</v>
      </c>
      <c r="R144" s="47">
        <f>'[2]20.11.23 ВО'!R143</f>
        <v>0</v>
      </c>
      <c r="S144" s="21">
        <f>'[2]20.11.23 ВО'!S143</f>
        <v>0</v>
      </c>
      <c r="T144" s="47">
        <f>'[2]20.11.23 ВО'!T143</f>
        <v>0</v>
      </c>
      <c r="U144" s="21">
        <f>'[2]20.11.23 ВО'!U143</f>
        <v>0</v>
      </c>
      <c r="V144" s="47">
        <f>'[2]20.11.23 ВО'!V143</f>
        <v>0</v>
      </c>
      <c r="W144" s="21">
        <f>'[2]20.11.23 ВО'!W143</f>
        <v>0</v>
      </c>
      <c r="X144" s="47">
        <f>'[2]20.11.23 ВО'!X143</f>
        <v>0</v>
      </c>
      <c r="Y144" s="21">
        <f>'[2]20.11.23 ВО'!Y143</f>
        <v>0</v>
      </c>
      <c r="Z144" s="47">
        <f>'[2]20.11.23 ВО'!Z143</f>
        <v>0</v>
      </c>
      <c r="AA144" s="21">
        <f>'[2]20.11.23 ВО'!AA143</f>
        <v>0</v>
      </c>
      <c r="AB144" s="47">
        <f>'[2]20.11.23 ВО'!AB143</f>
        <v>0</v>
      </c>
      <c r="AC144" s="21">
        <f>'[2]20.11.23 ВО'!AC143</f>
        <v>0</v>
      </c>
      <c r="AD144" s="47">
        <f>'[2]20.11.23 ВО'!AD143</f>
        <v>0</v>
      </c>
      <c r="AE144" s="21">
        <f>'[2]20.11.23 ВО'!AE143</f>
        <v>0</v>
      </c>
      <c r="AF144" s="47">
        <f>'[2]20.11.23 ВО'!AF143</f>
        <v>0</v>
      </c>
      <c r="AG144" s="21">
        <f>'[2]20.11.23 ВО'!AG143</f>
        <v>0</v>
      </c>
      <c r="AH144" s="47">
        <f>'[2]20.11.23 ВО'!AH143</f>
        <v>0</v>
      </c>
      <c r="AI144" s="21">
        <f>'[2]20.11.23 ВО'!AI143</f>
        <v>0</v>
      </c>
      <c r="AJ144" s="47">
        <f>'[2]20.11.23 ВО'!AJ143</f>
        <v>0</v>
      </c>
      <c r="AK144" s="21">
        <f>'[2]20.11.23 ВО'!AK143</f>
        <v>0</v>
      </c>
      <c r="AL144" s="47">
        <f>'[2]20.11.23 ВО'!AL143</f>
        <v>0</v>
      </c>
      <c r="AM144" s="21">
        <f>'[2]20.11.23 ВО'!AM143</f>
        <v>0</v>
      </c>
      <c r="AN144" s="47">
        <f>'[2]20.11.23 ВО'!AN143</f>
        <v>0</v>
      </c>
      <c r="AO144" s="21">
        <f>'[2]20.11.23 ВО'!AO143</f>
        <v>0</v>
      </c>
      <c r="AP144" s="47">
        <f>'[2]20.11.23 ВО'!AP143</f>
        <v>0</v>
      </c>
      <c r="AQ144" s="21">
        <f>'[2]20.11.23 ВО'!AQ143</f>
        <v>0</v>
      </c>
      <c r="AR144" s="47">
        <f>'[2]20.11.23 ВО'!AR143</f>
        <v>0</v>
      </c>
      <c r="AS144" s="21">
        <f>'[2]20.11.23 ВО'!AS143</f>
        <v>0</v>
      </c>
      <c r="AT144" s="47">
        <f>'[2]20.11.23 ВО'!AT143</f>
        <v>0</v>
      </c>
      <c r="AU144" s="21">
        <f>'[2]20.11.23 ВО'!AU143</f>
        <v>0</v>
      </c>
      <c r="AV144" s="47">
        <f>'[2]20.11.23 ВО'!AV143</f>
        <v>0</v>
      </c>
      <c r="AW144" s="21">
        <f>'[2]20.11.23 ВО'!AW143</f>
        <v>0</v>
      </c>
      <c r="AX144" s="45">
        <f t="shared" si="48"/>
        <v>0</v>
      </c>
      <c r="AY144" s="27">
        <f t="shared" si="49"/>
        <v>0</v>
      </c>
      <c r="AZ144" s="45">
        <f t="shared" si="50"/>
        <v>0</v>
      </c>
      <c r="BA144" s="27">
        <f t="shared" si="51"/>
        <v>0</v>
      </c>
      <c r="BB144" s="45">
        <f t="shared" si="52"/>
        <v>0</v>
      </c>
      <c r="BC144" s="27">
        <f t="shared" si="53"/>
        <v>0</v>
      </c>
      <c r="BD144" s="47">
        <f>'[2]20.11.23 ВО'!BD143</f>
        <v>0</v>
      </c>
      <c r="BE144" s="21">
        <f>'[2]20.11.23 ВО'!BE143</f>
        <v>0</v>
      </c>
      <c r="BF144" s="47">
        <f>'[2]20.11.23 ВО'!BF143</f>
        <v>0</v>
      </c>
      <c r="BG144" s="21">
        <f>'[2]20.11.23 ВО'!BG143</f>
        <v>0</v>
      </c>
      <c r="BH144" s="47">
        <f>'[2]20.11.23 ВО'!BH143</f>
        <v>0</v>
      </c>
      <c r="BI144" s="21">
        <f>'[2]20.11.23 ВО'!BI143</f>
        <v>0</v>
      </c>
      <c r="BJ144" s="47">
        <f>'[2]20.11.23 ВО'!BJ143</f>
        <v>0</v>
      </c>
      <c r="BK144" s="21">
        <f>'[2]20.11.23 ВО'!BK143</f>
        <v>0</v>
      </c>
      <c r="BL144" s="47">
        <f>'[2]20.11.23 ВО'!BL143</f>
        <v>0</v>
      </c>
      <c r="BM144" s="21">
        <f>'[2]20.11.23 ВО'!BM143</f>
        <v>0</v>
      </c>
      <c r="BN144" s="47">
        <f>'[2]20.11.23 ВО'!BN143</f>
        <v>0</v>
      </c>
      <c r="BO144" s="21">
        <f>'[2]20.11.23 ВО'!BO143</f>
        <v>0</v>
      </c>
      <c r="BP144" s="45">
        <f t="shared" si="54"/>
        <v>0</v>
      </c>
      <c r="BQ144" s="27">
        <f t="shared" si="55"/>
        <v>0</v>
      </c>
      <c r="BR144" s="45">
        <f t="shared" si="56"/>
        <v>0</v>
      </c>
      <c r="BS144" s="21">
        <f t="shared" si="57"/>
        <v>0</v>
      </c>
      <c r="BT144" s="45">
        <f t="shared" si="58"/>
        <v>0</v>
      </c>
      <c r="BU144" s="21">
        <f t="shared" si="59"/>
        <v>0</v>
      </c>
      <c r="BV144" s="47">
        <f>'[2]20.11.23 ВО'!BV143</f>
        <v>0</v>
      </c>
      <c r="BW144" s="21">
        <f>'[2]20.11.23 ВО'!BW143</f>
        <v>0</v>
      </c>
      <c r="BX144" s="47">
        <f>'[2]20.11.23 ВО'!BX143</f>
        <v>0</v>
      </c>
      <c r="BY144" s="21">
        <f>'[2]20.11.23 ВО'!BY143</f>
        <v>0</v>
      </c>
      <c r="BZ144" s="47">
        <f>'[2]20.11.23 ВО'!BZ143</f>
        <v>0</v>
      </c>
      <c r="CA144" s="21">
        <f>'[2]20.11.23 ВО'!CA143</f>
        <v>0</v>
      </c>
      <c r="CB144" s="47">
        <f>'[2]20.11.23 ВО'!CB143</f>
        <v>0</v>
      </c>
      <c r="CC144" s="21">
        <f>'[2]20.11.23 ВО'!CC143</f>
        <v>0</v>
      </c>
      <c r="CD144" s="47">
        <f>'[2]20.11.23 ВО'!CD143</f>
        <v>0</v>
      </c>
      <c r="CE144" s="21">
        <f>'[2]20.11.23 ВО'!CE143</f>
        <v>0</v>
      </c>
    </row>
    <row r="145" spans="1:83" s="19" customFormat="1" ht="30" customHeight="1" x14ac:dyDescent="0.25">
      <c r="A145" s="15">
        <f t="shared" si="62"/>
        <v>111</v>
      </c>
      <c r="B145" s="17" t="s">
        <v>290</v>
      </c>
      <c r="C145" s="15" t="s">
        <v>291</v>
      </c>
      <c r="D145" s="26"/>
      <c r="E145" s="26" t="s">
        <v>111</v>
      </c>
      <c r="F145" s="27">
        <f t="shared" si="60"/>
        <v>0</v>
      </c>
      <c r="G145" s="47">
        <f>'[2]20.11.23 ВО'!G144</f>
        <v>0</v>
      </c>
      <c r="H145" s="21">
        <f>'[2]20.11.23 ВО'!H144</f>
        <v>0</v>
      </c>
      <c r="I145" s="47">
        <f>'[2]20.11.23 ВО'!I144</f>
        <v>0</v>
      </c>
      <c r="J145" s="21">
        <f>'[2]20.11.23 ВО'!J144</f>
        <v>0</v>
      </c>
      <c r="K145" s="27">
        <f t="shared" si="61"/>
        <v>0</v>
      </c>
      <c r="L145" s="47">
        <f>'[2]20.11.23 ВО'!L144</f>
        <v>0</v>
      </c>
      <c r="M145" s="21">
        <f>'[2]20.11.23 ВО'!M144</f>
        <v>0</v>
      </c>
      <c r="N145" s="47">
        <f>'[2]20.11.23 ВО'!N144</f>
        <v>0</v>
      </c>
      <c r="O145" s="21">
        <f>'[2]20.11.23 ВО'!O144</f>
        <v>0</v>
      </c>
      <c r="P145" s="47">
        <f>'[2]20.11.23 ВО'!P144</f>
        <v>0</v>
      </c>
      <c r="Q145" s="21">
        <f>'[2]20.11.23 ВО'!Q144</f>
        <v>0</v>
      </c>
      <c r="R145" s="47">
        <f>'[2]20.11.23 ВО'!R144</f>
        <v>0</v>
      </c>
      <c r="S145" s="21">
        <f>'[2]20.11.23 ВО'!S144</f>
        <v>0</v>
      </c>
      <c r="T145" s="47">
        <f>'[2]20.11.23 ВО'!T144</f>
        <v>0</v>
      </c>
      <c r="U145" s="21">
        <f>'[2]20.11.23 ВО'!U144</f>
        <v>0</v>
      </c>
      <c r="V145" s="47">
        <f>'[2]20.11.23 ВО'!V144</f>
        <v>0</v>
      </c>
      <c r="W145" s="21">
        <f>'[2]20.11.23 ВО'!W144</f>
        <v>0</v>
      </c>
      <c r="X145" s="47">
        <f>'[2]20.11.23 ВО'!X144</f>
        <v>0</v>
      </c>
      <c r="Y145" s="21">
        <f>'[2]20.11.23 ВО'!Y144</f>
        <v>0</v>
      </c>
      <c r="Z145" s="47">
        <f>'[2]20.11.23 ВО'!Z144</f>
        <v>0</v>
      </c>
      <c r="AA145" s="21">
        <f>'[2]20.11.23 ВО'!AA144</f>
        <v>0</v>
      </c>
      <c r="AB145" s="47">
        <f>'[2]20.11.23 ВО'!AB144</f>
        <v>0</v>
      </c>
      <c r="AC145" s="21">
        <f>'[2]20.11.23 ВО'!AC144</f>
        <v>0</v>
      </c>
      <c r="AD145" s="47">
        <f>'[2]20.11.23 ВО'!AD144</f>
        <v>0</v>
      </c>
      <c r="AE145" s="21">
        <f>'[2]20.11.23 ВО'!AE144</f>
        <v>0</v>
      </c>
      <c r="AF145" s="47">
        <f>'[2]20.11.23 ВО'!AF144</f>
        <v>0</v>
      </c>
      <c r="AG145" s="21">
        <f>'[2]20.11.23 ВО'!AG144</f>
        <v>0</v>
      </c>
      <c r="AH145" s="47">
        <f>'[2]20.11.23 ВО'!AH144</f>
        <v>0</v>
      </c>
      <c r="AI145" s="21">
        <f>'[2]20.11.23 ВО'!AI144</f>
        <v>0</v>
      </c>
      <c r="AJ145" s="47">
        <f>'[2]20.11.23 ВО'!AJ144</f>
        <v>0</v>
      </c>
      <c r="AK145" s="21">
        <f>'[2]20.11.23 ВО'!AK144</f>
        <v>0</v>
      </c>
      <c r="AL145" s="47">
        <f>'[2]20.11.23 ВО'!AL144</f>
        <v>0</v>
      </c>
      <c r="AM145" s="21">
        <f>'[2]20.11.23 ВО'!AM144</f>
        <v>0</v>
      </c>
      <c r="AN145" s="47">
        <f>'[2]20.11.23 ВО'!AN144</f>
        <v>0</v>
      </c>
      <c r="AO145" s="21">
        <f>'[2]20.11.23 ВО'!AO144</f>
        <v>0</v>
      </c>
      <c r="AP145" s="47">
        <f>'[2]20.11.23 ВО'!AP144</f>
        <v>0</v>
      </c>
      <c r="AQ145" s="21">
        <f>'[2]20.11.23 ВО'!AQ144</f>
        <v>0</v>
      </c>
      <c r="AR145" s="47">
        <f>'[2]20.11.23 ВО'!AR144</f>
        <v>0</v>
      </c>
      <c r="AS145" s="21">
        <f>'[2]20.11.23 ВО'!AS144</f>
        <v>0</v>
      </c>
      <c r="AT145" s="47">
        <f>'[2]20.11.23 ВО'!AT144</f>
        <v>0</v>
      </c>
      <c r="AU145" s="21">
        <f>'[2]20.11.23 ВО'!AU144</f>
        <v>0</v>
      </c>
      <c r="AV145" s="47">
        <f>'[2]20.11.23 ВО'!AV144</f>
        <v>0</v>
      </c>
      <c r="AW145" s="21">
        <f>'[2]20.11.23 ВО'!AW144</f>
        <v>0</v>
      </c>
      <c r="AX145" s="45">
        <f t="shared" si="48"/>
        <v>0</v>
      </c>
      <c r="AY145" s="27">
        <f t="shared" si="49"/>
        <v>0</v>
      </c>
      <c r="AZ145" s="45">
        <f t="shared" si="50"/>
        <v>0</v>
      </c>
      <c r="BA145" s="27">
        <f t="shared" si="51"/>
        <v>0</v>
      </c>
      <c r="BB145" s="45">
        <f t="shared" si="52"/>
        <v>0</v>
      </c>
      <c r="BC145" s="27">
        <f t="shared" si="53"/>
        <v>0</v>
      </c>
      <c r="BD145" s="47">
        <f>'[2]20.11.23 ВО'!BD144</f>
        <v>0</v>
      </c>
      <c r="BE145" s="21">
        <f>'[2]20.11.23 ВО'!BE144</f>
        <v>0</v>
      </c>
      <c r="BF145" s="47">
        <f>'[2]20.11.23 ВО'!BF144</f>
        <v>0</v>
      </c>
      <c r="BG145" s="21">
        <f>'[2]20.11.23 ВО'!BG144</f>
        <v>0</v>
      </c>
      <c r="BH145" s="47">
        <f>'[2]20.11.23 ВО'!BH144</f>
        <v>0</v>
      </c>
      <c r="BI145" s="21">
        <f>'[2]20.11.23 ВО'!BI144</f>
        <v>0</v>
      </c>
      <c r="BJ145" s="47">
        <f>'[2]20.11.23 ВО'!BJ144</f>
        <v>0</v>
      </c>
      <c r="BK145" s="21">
        <f>'[2]20.11.23 ВО'!BK144</f>
        <v>0</v>
      </c>
      <c r="BL145" s="47">
        <f>'[2]20.11.23 ВО'!BL144</f>
        <v>0</v>
      </c>
      <c r="BM145" s="21">
        <f>'[2]20.11.23 ВО'!BM144</f>
        <v>0</v>
      </c>
      <c r="BN145" s="47">
        <f>'[2]20.11.23 ВО'!BN144</f>
        <v>0</v>
      </c>
      <c r="BO145" s="21">
        <f>'[2]20.11.23 ВО'!BO144</f>
        <v>0</v>
      </c>
      <c r="BP145" s="45">
        <f t="shared" si="54"/>
        <v>0</v>
      </c>
      <c r="BQ145" s="27">
        <f t="shared" si="55"/>
        <v>0</v>
      </c>
      <c r="BR145" s="45">
        <f t="shared" si="56"/>
        <v>0</v>
      </c>
      <c r="BS145" s="21">
        <f t="shared" si="57"/>
        <v>0</v>
      </c>
      <c r="BT145" s="45">
        <f t="shared" si="58"/>
        <v>0</v>
      </c>
      <c r="BU145" s="21">
        <f t="shared" si="59"/>
        <v>0</v>
      </c>
      <c r="BV145" s="47">
        <f>'[2]20.11.23 ВО'!BV144</f>
        <v>0</v>
      </c>
      <c r="BW145" s="21">
        <f>'[2]20.11.23 ВО'!BW144</f>
        <v>0</v>
      </c>
      <c r="BX145" s="47">
        <f>'[2]20.11.23 ВО'!BX144</f>
        <v>0</v>
      </c>
      <c r="BY145" s="21">
        <f>'[2]20.11.23 ВО'!BY144</f>
        <v>0</v>
      </c>
      <c r="BZ145" s="47">
        <f>'[2]20.11.23 ВО'!BZ144</f>
        <v>0</v>
      </c>
      <c r="CA145" s="21">
        <f>'[2]20.11.23 ВО'!CA144</f>
        <v>0</v>
      </c>
      <c r="CB145" s="47">
        <f>'[2]20.11.23 ВО'!CB144</f>
        <v>0</v>
      </c>
      <c r="CC145" s="21">
        <f>'[2]20.11.23 ВО'!CC144</f>
        <v>0</v>
      </c>
      <c r="CD145" s="47">
        <f>'[2]20.11.23 ВО'!CD144</f>
        <v>0</v>
      </c>
      <c r="CE145" s="21">
        <f>'[2]20.11.23 ВО'!CE144</f>
        <v>0</v>
      </c>
    </row>
    <row r="146" spans="1:83" s="19" customFormat="1" ht="30" customHeight="1" x14ac:dyDescent="0.25">
      <c r="A146" s="15">
        <f t="shared" si="62"/>
        <v>112</v>
      </c>
      <c r="B146" s="17" t="s">
        <v>292</v>
      </c>
      <c r="C146" s="15" t="s">
        <v>293</v>
      </c>
      <c r="D146" s="26"/>
      <c r="E146" s="26" t="s">
        <v>111</v>
      </c>
      <c r="F146" s="27">
        <f t="shared" si="60"/>
        <v>0</v>
      </c>
      <c r="G146" s="47">
        <f>'[2]20.11.23 ВО'!G145</f>
        <v>0</v>
      </c>
      <c r="H146" s="21">
        <f>'[2]20.11.23 ВО'!H145</f>
        <v>0</v>
      </c>
      <c r="I146" s="47">
        <f>'[2]20.11.23 ВО'!I145</f>
        <v>0</v>
      </c>
      <c r="J146" s="21">
        <f>'[2]20.11.23 ВО'!J145</f>
        <v>0</v>
      </c>
      <c r="K146" s="27">
        <f t="shared" si="61"/>
        <v>0</v>
      </c>
      <c r="L146" s="47">
        <f>'[2]20.11.23 ВО'!L145</f>
        <v>0</v>
      </c>
      <c r="M146" s="21">
        <f>'[2]20.11.23 ВО'!M145</f>
        <v>0</v>
      </c>
      <c r="N146" s="47">
        <f>'[2]20.11.23 ВО'!N145</f>
        <v>0</v>
      </c>
      <c r="O146" s="21">
        <f>'[2]20.11.23 ВО'!O145</f>
        <v>0</v>
      </c>
      <c r="P146" s="47">
        <f>'[2]20.11.23 ВО'!P145</f>
        <v>0</v>
      </c>
      <c r="Q146" s="21">
        <f>'[2]20.11.23 ВО'!Q145</f>
        <v>0</v>
      </c>
      <c r="R146" s="47">
        <f>'[2]20.11.23 ВО'!R145</f>
        <v>0</v>
      </c>
      <c r="S146" s="21">
        <f>'[2]20.11.23 ВО'!S145</f>
        <v>0</v>
      </c>
      <c r="T146" s="47">
        <f>'[2]20.11.23 ВО'!T145</f>
        <v>0</v>
      </c>
      <c r="U146" s="21">
        <f>'[2]20.11.23 ВО'!U145</f>
        <v>0</v>
      </c>
      <c r="V146" s="47">
        <f>'[2]20.11.23 ВО'!V145</f>
        <v>0</v>
      </c>
      <c r="W146" s="21">
        <f>'[2]20.11.23 ВО'!W145</f>
        <v>0</v>
      </c>
      <c r="X146" s="47">
        <f>'[2]20.11.23 ВО'!X145</f>
        <v>0</v>
      </c>
      <c r="Y146" s="21">
        <f>'[2]20.11.23 ВО'!Y145</f>
        <v>0</v>
      </c>
      <c r="Z146" s="47">
        <f>'[2]20.11.23 ВО'!Z145</f>
        <v>0</v>
      </c>
      <c r="AA146" s="21">
        <f>'[2]20.11.23 ВО'!AA145</f>
        <v>0</v>
      </c>
      <c r="AB146" s="47">
        <f>'[2]20.11.23 ВО'!AB145</f>
        <v>0</v>
      </c>
      <c r="AC146" s="21">
        <f>'[2]20.11.23 ВО'!AC145</f>
        <v>0</v>
      </c>
      <c r="AD146" s="47">
        <f>'[2]20.11.23 ВО'!AD145</f>
        <v>0</v>
      </c>
      <c r="AE146" s="21">
        <f>'[2]20.11.23 ВО'!AE145</f>
        <v>0</v>
      </c>
      <c r="AF146" s="47">
        <f>'[2]20.11.23 ВО'!AF145</f>
        <v>0</v>
      </c>
      <c r="AG146" s="21">
        <f>'[2]20.11.23 ВО'!AG145</f>
        <v>0</v>
      </c>
      <c r="AH146" s="47">
        <f>'[2]20.11.23 ВО'!AH145</f>
        <v>0</v>
      </c>
      <c r="AI146" s="21">
        <f>'[2]20.11.23 ВО'!AI145</f>
        <v>0</v>
      </c>
      <c r="AJ146" s="47">
        <f>'[2]20.11.23 ВО'!AJ145</f>
        <v>0</v>
      </c>
      <c r="AK146" s="21">
        <f>'[2]20.11.23 ВО'!AK145</f>
        <v>0</v>
      </c>
      <c r="AL146" s="47">
        <f>'[2]20.11.23 ВО'!AL145</f>
        <v>0</v>
      </c>
      <c r="AM146" s="21">
        <f>'[2]20.11.23 ВО'!AM145</f>
        <v>0</v>
      </c>
      <c r="AN146" s="47">
        <f>'[2]20.11.23 ВО'!AN145</f>
        <v>0</v>
      </c>
      <c r="AO146" s="21">
        <f>'[2]20.11.23 ВО'!AO145</f>
        <v>0</v>
      </c>
      <c r="AP146" s="47">
        <f>'[2]20.11.23 ВО'!AP145</f>
        <v>0</v>
      </c>
      <c r="AQ146" s="21">
        <f>'[2]20.11.23 ВО'!AQ145</f>
        <v>0</v>
      </c>
      <c r="AR146" s="47">
        <f>'[2]20.11.23 ВО'!AR145</f>
        <v>0</v>
      </c>
      <c r="AS146" s="21">
        <f>'[2]20.11.23 ВО'!AS145</f>
        <v>0</v>
      </c>
      <c r="AT146" s="47">
        <f>'[2]20.11.23 ВО'!AT145</f>
        <v>0</v>
      </c>
      <c r="AU146" s="21">
        <f>'[2]20.11.23 ВО'!AU145</f>
        <v>0</v>
      </c>
      <c r="AV146" s="47">
        <f>'[2]20.11.23 ВО'!AV145</f>
        <v>0</v>
      </c>
      <c r="AW146" s="21">
        <f>'[2]20.11.23 ВО'!AW145</f>
        <v>0</v>
      </c>
      <c r="AX146" s="45">
        <f t="shared" si="48"/>
        <v>0</v>
      </c>
      <c r="AY146" s="27">
        <f t="shared" si="49"/>
        <v>0</v>
      </c>
      <c r="AZ146" s="45">
        <f t="shared" si="50"/>
        <v>0</v>
      </c>
      <c r="BA146" s="27">
        <f t="shared" si="51"/>
        <v>0</v>
      </c>
      <c r="BB146" s="45">
        <f t="shared" si="52"/>
        <v>0</v>
      </c>
      <c r="BC146" s="27">
        <f t="shared" si="53"/>
        <v>0</v>
      </c>
      <c r="BD146" s="47">
        <f>'[2]20.11.23 ВО'!BD145</f>
        <v>0</v>
      </c>
      <c r="BE146" s="21">
        <f>'[2]20.11.23 ВО'!BE145</f>
        <v>0</v>
      </c>
      <c r="BF146" s="47">
        <f>'[2]20.11.23 ВО'!BF145</f>
        <v>0</v>
      </c>
      <c r="BG146" s="21">
        <f>'[2]20.11.23 ВО'!BG145</f>
        <v>0</v>
      </c>
      <c r="BH146" s="47">
        <f>'[2]20.11.23 ВО'!BH145</f>
        <v>0</v>
      </c>
      <c r="BI146" s="21">
        <f>'[2]20.11.23 ВО'!BI145</f>
        <v>0</v>
      </c>
      <c r="BJ146" s="47">
        <f>'[2]20.11.23 ВО'!BJ145</f>
        <v>0</v>
      </c>
      <c r="BK146" s="21">
        <f>'[2]20.11.23 ВО'!BK145</f>
        <v>0</v>
      </c>
      <c r="BL146" s="47">
        <f>'[2]20.11.23 ВО'!BL145</f>
        <v>0</v>
      </c>
      <c r="BM146" s="21">
        <f>'[2]20.11.23 ВО'!BM145</f>
        <v>0</v>
      </c>
      <c r="BN146" s="47">
        <f>'[2]20.11.23 ВО'!BN145</f>
        <v>0</v>
      </c>
      <c r="BO146" s="21">
        <f>'[2]20.11.23 ВО'!BO145</f>
        <v>0</v>
      </c>
      <c r="BP146" s="45">
        <f t="shared" si="54"/>
        <v>0</v>
      </c>
      <c r="BQ146" s="27">
        <f t="shared" si="55"/>
        <v>0</v>
      </c>
      <c r="BR146" s="45">
        <f t="shared" si="56"/>
        <v>0</v>
      </c>
      <c r="BS146" s="21">
        <f t="shared" si="57"/>
        <v>0</v>
      </c>
      <c r="BT146" s="45">
        <f t="shared" si="58"/>
        <v>0</v>
      </c>
      <c r="BU146" s="21">
        <f t="shared" si="59"/>
        <v>0</v>
      </c>
      <c r="BV146" s="47">
        <f>'[2]20.11.23 ВО'!BV145</f>
        <v>0</v>
      </c>
      <c r="BW146" s="21">
        <f>'[2]20.11.23 ВО'!BW145</f>
        <v>0</v>
      </c>
      <c r="BX146" s="47">
        <f>'[2]20.11.23 ВО'!BX145</f>
        <v>0</v>
      </c>
      <c r="BY146" s="21">
        <f>'[2]20.11.23 ВО'!BY145</f>
        <v>0</v>
      </c>
      <c r="BZ146" s="47">
        <f>'[2]20.11.23 ВО'!BZ145</f>
        <v>0</v>
      </c>
      <c r="CA146" s="21">
        <f>'[2]20.11.23 ВО'!CA145</f>
        <v>0</v>
      </c>
      <c r="CB146" s="47">
        <f>'[2]20.11.23 ВО'!CB145</f>
        <v>0</v>
      </c>
      <c r="CC146" s="21">
        <f>'[2]20.11.23 ВО'!CC145</f>
        <v>0</v>
      </c>
      <c r="CD146" s="47">
        <f>'[2]20.11.23 ВО'!CD145</f>
        <v>0</v>
      </c>
      <c r="CE146" s="21">
        <f>'[2]20.11.23 ВО'!CE145</f>
        <v>0</v>
      </c>
    </row>
    <row r="147" spans="1:83" s="19" customFormat="1" ht="30" customHeight="1" x14ac:dyDescent="0.25">
      <c r="A147" s="15"/>
      <c r="B147" s="17"/>
      <c r="C147" s="15"/>
      <c r="D147" s="26"/>
      <c r="E147" s="26"/>
      <c r="F147" s="27">
        <f t="shared" si="60"/>
        <v>0</v>
      </c>
      <c r="G147" s="47">
        <f>'[2]20.11.23 ВО'!G146</f>
        <v>0</v>
      </c>
      <c r="H147" s="21">
        <f>'[2]20.11.23 ВО'!H146</f>
        <v>0</v>
      </c>
      <c r="I147" s="47">
        <f>'[2]20.11.23 ВО'!I146</f>
        <v>0</v>
      </c>
      <c r="J147" s="21">
        <f>'[2]20.11.23 ВО'!J146</f>
        <v>0</v>
      </c>
      <c r="K147" s="27">
        <f t="shared" si="61"/>
        <v>0</v>
      </c>
      <c r="L147" s="47">
        <f>'[2]20.11.23 ВО'!L146</f>
        <v>0</v>
      </c>
      <c r="M147" s="21">
        <f>'[2]20.11.23 ВО'!M146</f>
        <v>0</v>
      </c>
      <c r="N147" s="47">
        <f>'[2]20.11.23 ВО'!N146</f>
        <v>0</v>
      </c>
      <c r="O147" s="21">
        <f>'[2]20.11.23 ВО'!O146</f>
        <v>0</v>
      </c>
      <c r="P147" s="47">
        <f>'[2]20.11.23 ВО'!P146</f>
        <v>0</v>
      </c>
      <c r="Q147" s="21">
        <f>'[2]20.11.23 ВО'!Q146</f>
        <v>0</v>
      </c>
      <c r="R147" s="47">
        <f>'[2]20.11.23 ВО'!R146</f>
        <v>0</v>
      </c>
      <c r="S147" s="21">
        <f>'[2]20.11.23 ВО'!S146</f>
        <v>0</v>
      </c>
      <c r="T147" s="47">
        <f>'[2]20.11.23 ВО'!T146</f>
        <v>0</v>
      </c>
      <c r="U147" s="21">
        <f>'[2]20.11.23 ВО'!U146</f>
        <v>0</v>
      </c>
      <c r="V147" s="47">
        <f>'[2]20.11.23 ВО'!V146</f>
        <v>0</v>
      </c>
      <c r="W147" s="21">
        <f>'[2]20.11.23 ВО'!W146</f>
        <v>0</v>
      </c>
      <c r="X147" s="47">
        <f>'[2]20.11.23 ВО'!X146</f>
        <v>0</v>
      </c>
      <c r="Y147" s="21">
        <f>'[2]20.11.23 ВО'!Y146</f>
        <v>0</v>
      </c>
      <c r="Z147" s="47">
        <f>'[2]20.11.23 ВО'!Z146</f>
        <v>0</v>
      </c>
      <c r="AA147" s="21">
        <f>'[2]20.11.23 ВО'!AA146</f>
        <v>0</v>
      </c>
      <c r="AB147" s="47">
        <f>'[2]20.11.23 ВО'!AB146</f>
        <v>0</v>
      </c>
      <c r="AC147" s="21">
        <f>'[2]20.11.23 ВО'!AC146</f>
        <v>0</v>
      </c>
      <c r="AD147" s="47">
        <f>'[2]20.11.23 ВО'!AD146</f>
        <v>0</v>
      </c>
      <c r="AE147" s="21">
        <f>'[2]20.11.23 ВО'!AE146</f>
        <v>0</v>
      </c>
      <c r="AF147" s="47">
        <f>'[2]20.11.23 ВО'!AF146</f>
        <v>0</v>
      </c>
      <c r="AG147" s="21">
        <f>'[2]20.11.23 ВО'!AG146</f>
        <v>0</v>
      </c>
      <c r="AH147" s="47">
        <f>'[2]20.11.23 ВО'!AH146</f>
        <v>0</v>
      </c>
      <c r="AI147" s="21">
        <f>'[2]20.11.23 ВО'!AI146</f>
        <v>0</v>
      </c>
      <c r="AJ147" s="47">
        <f>'[2]20.11.23 ВО'!AJ146</f>
        <v>0</v>
      </c>
      <c r="AK147" s="21">
        <f>'[2]20.11.23 ВО'!AK146</f>
        <v>0</v>
      </c>
      <c r="AL147" s="47">
        <f>'[2]20.11.23 ВО'!AL146</f>
        <v>0</v>
      </c>
      <c r="AM147" s="21">
        <f>'[2]20.11.23 ВО'!AM146</f>
        <v>0</v>
      </c>
      <c r="AN147" s="47">
        <f>'[2]20.11.23 ВО'!AN146</f>
        <v>0</v>
      </c>
      <c r="AO147" s="21">
        <f>'[2]20.11.23 ВО'!AO146</f>
        <v>0</v>
      </c>
      <c r="AP147" s="47">
        <f>'[2]20.11.23 ВО'!AP146</f>
        <v>0</v>
      </c>
      <c r="AQ147" s="21">
        <f>'[2]20.11.23 ВО'!AQ146</f>
        <v>0</v>
      </c>
      <c r="AR147" s="47">
        <f>'[2]20.11.23 ВО'!AR146</f>
        <v>0</v>
      </c>
      <c r="AS147" s="21">
        <f>'[2]20.11.23 ВО'!AS146</f>
        <v>0</v>
      </c>
      <c r="AT147" s="47">
        <f>'[2]20.11.23 ВО'!AT146</f>
        <v>0</v>
      </c>
      <c r="AU147" s="21">
        <f>'[2]20.11.23 ВО'!AU146</f>
        <v>0</v>
      </c>
      <c r="AV147" s="47">
        <f>'[2]20.11.23 ВО'!AV146</f>
        <v>0</v>
      </c>
      <c r="AW147" s="21">
        <f>'[2]20.11.23 ВО'!AW146</f>
        <v>0</v>
      </c>
      <c r="AX147" s="45">
        <f t="shared" si="48"/>
        <v>0</v>
      </c>
      <c r="AY147" s="27">
        <f t="shared" si="49"/>
        <v>0</v>
      </c>
      <c r="AZ147" s="45">
        <f t="shared" si="50"/>
        <v>0</v>
      </c>
      <c r="BA147" s="27">
        <f t="shared" si="51"/>
        <v>0</v>
      </c>
      <c r="BB147" s="45">
        <f t="shared" si="52"/>
        <v>0</v>
      </c>
      <c r="BC147" s="27">
        <f t="shared" si="53"/>
        <v>0</v>
      </c>
      <c r="BD147" s="47">
        <f>'[2]20.11.23 ВО'!BD146</f>
        <v>0</v>
      </c>
      <c r="BE147" s="21">
        <f>'[2]20.11.23 ВО'!BE146</f>
        <v>0</v>
      </c>
      <c r="BF147" s="47">
        <f>'[2]20.11.23 ВО'!BF146</f>
        <v>0</v>
      </c>
      <c r="BG147" s="21">
        <f>'[2]20.11.23 ВО'!BG146</f>
        <v>0</v>
      </c>
      <c r="BH147" s="47">
        <f>'[2]20.11.23 ВО'!BH146</f>
        <v>0</v>
      </c>
      <c r="BI147" s="21">
        <f>'[2]20.11.23 ВО'!BI146</f>
        <v>0</v>
      </c>
      <c r="BJ147" s="47">
        <f>'[2]20.11.23 ВО'!BJ146</f>
        <v>0</v>
      </c>
      <c r="BK147" s="21">
        <f>'[2]20.11.23 ВО'!BK146</f>
        <v>0</v>
      </c>
      <c r="BL147" s="47">
        <f>'[2]20.11.23 ВО'!BL146</f>
        <v>0</v>
      </c>
      <c r="BM147" s="21">
        <f>'[2]20.11.23 ВО'!BM146</f>
        <v>0</v>
      </c>
      <c r="BN147" s="47">
        <f>'[2]20.11.23 ВО'!BN146</f>
        <v>0</v>
      </c>
      <c r="BO147" s="21">
        <f>'[2]20.11.23 ВО'!BO146</f>
        <v>0</v>
      </c>
      <c r="BP147" s="45">
        <f t="shared" si="54"/>
        <v>0</v>
      </c>
      <c r="BQ147" s="27">
        <f t="shared" si="55"/>
        <v>0</v>
      </c>
      <c r="BR147" s="45">
        <f t="shared" si="56"/>
        <v>0</v>
      </c>
      <c r="BS147" s="21">
        <f t="shared" si="57"/>
        <v>0</v>
      </c>
      <c r="BT147" s="45">
        <f t="shared" si="58"/>
        <v>0</v>
      </c>
      <c r="BU147" s="21">
        <f t="shared" si="59"/>
        <v>0</v>
      </c>
      <c r="BV147" s="47">
        <f>'[2]20.11.23 ВО'!BV146</f>
        <v>0</v>
      </c>
      <c r="BW147" s="21">
        <f>'[2]20.11.23 ВО'!BW146</f>
        <v>0</v>
      </c>
      <c r="BX147" s="47">
        <f>'[2]20.11.23 ВО'!BX146</f>
        <v>0</v>
      </c>
      <c r="BY147" s="21">
        <f>'[2]20.11.23 ВО'!BY146</f>
        <v>0</v>
      </c>
      <c r="BZ147" s="47">
        <f>'[2]20.11.23 ВО'!BZ146</f>
        <v>0</v>
      </c>
      <c r="CA147" s="21">
        <f>'[2]20.11.23 ВО'!CA146</f>
        <v>0</v>
      </c>
      <c r="CB147" s="47">
        <f>'[2]20.11.23 ВО'!CB146</f>
        <v>0</v>
      </c>
      <c r="CC147" s="21">
        <f>'[2]20.11.23 ВО'!CC146</f>
        <v>0</v>
      </c>
      <c r="CD147" s="47">
        <f>'[2]20.11.23 ВО'!CD146</f>
        <v>0</v>
      </c>
      <c r="CE147" s="21">
        <f>'[2]20.11.23 ВО'!CE146</f>
        <v>0</v>
      </c>
    </row>
    <row r="148" spans="1:83" s="19" customFormat="1" ht="30" customHeight="1" x14ac:dyDescent="0.25">
      <c r="A148" s="15">
        <f>1+A146</f>
        <v>113</v>
      </c>
      <c r="B148" s="17" t="s">
        <v>294</v>
      </c>
      <c r="C148" s="15" t="s">
        <v>295</v>
      </c>
      <c r="D148" s="26"/>
      <c r="E148" s="26" t="s">
        <v>111</v>
      </c>
      <c r="F148" s="27">
        <f t="shared" si="60"/>
        <v>279538.14</v>
      </c>
      <c r="G148" s="47">
        <f>'[2]20.11.23 ВО'!G147</f>
        <v>0</v>
      </c>
      <c r="H148" s="21">
        <f>'[2]20.11.23 ВО'!H147</f>
        <v>0</v>
      </c>
      <c r="I148" s="47">
        <f>'[2]20.11.23 ВО'!I147</f>
        <v>0</v>
      </c>
      <c r="J148" s="21">
        <f>'[2]20.11.23 ВО'!J147</f>
        <v>0</v>
      </c>
      <c r="K148" s="27">
        <f t="shared" si="61"/>
        <v>0</v>
      </c>
      <c r="L148" s="47">
        <f>'[2]20.11.23 ВО'!L147</f>
        <v>0</v>
      </c>
      <c r="M148" s="21">
        <f>'[2]20.11.23 ВО'!M147</f>
        <v>0</v>
      </c>
      <c r="N148" s="47">
        <f>'[2]20.11.23 ВО'!N147</f>
        <v>0</v>
      </c>
      <c r="O148" s="21">
        <f>'[2]20.11.23 ВО'!O147</f>
        <v>0</v>
      </c>
      <c r="P148" s="47">
        <f>'[2]20.11.23 ВО'!P147</f>
        <v>0</v>
      </c>
      <c r="Q148" s="21">
        <f>'[2]20.11.23 ВО'!Q147</f>
        <v>0</v>
      </c>
      <c r="R148" s="47">
        <f>'[2]20.11.23 ВО'!R147</f>
        <v>0</v>
      </c>
      <c r="S148" s="21">
        <f>'[2]20.11.23 ВО'!S147</f>
        <v>0</v>
      </c>
      <c r="T148" s="47">
        <f>'[2]20.11.23 ВО'!T147</f>
        <v>0</v>
      </c>
      <c r="U148" s="21">
        <f>'[2]20.11.23 ВО'!U147</f>
        <v>0</v>
      </c>
      <c r="V148" s="47">
        <f>'[2]20.11.23 ВО'!V147</f>
        <v>0</v>
      </c>
      <c r="W148" s="21">
        <f>'[2]20.11.23 ВО'!W147</f>
        <v>0</v>
      </c>
      <c r="X148" s="47">
        <f>'[2]20.11.23 ВО'!X147</f>
        <v>0</v>
      </c>
      <c r="Y148" s="21">
        <f>'[2]20.11.23 ВО'!Y147</f>
        <v>0</v>
      </c>
      <c r="Z148" s="47">
        <f>'[2]20.11.23 ВО'!Z147</f>
        <v>0</v>
      </c>
      <c r="AA148" s="21">
        <f>'[2]20.11.23 ВО'!AA147</f>
        <v>0</v>
      </c>
      <c r="AB148" s="47">
        <f>'[2]20.11.23 ВО'!AB147</f>
        <v>0</v>
      </c>
      <c r="AC148" s="21">
        <f>'[2]20.11.23 ВО'!AC147</f>
        <v>0</v>
      </c>
      <c r="AD148" s="47">
        <f>'[2]20.11.23 ВО'!AD147</f>
        <v>0</v>
      </c>
      <c r="AE148" s="21">
        <f>'[2]20.11.23 ВО'!AE147</f>
        <v>0</v>
      </c>
      <c r="AF148" s="47">
        <f>'[2]20.11.23 ВО'!AF147</f>
        <v>0</v>
      </c>
      <c r="AG148" s="21">
        <f>'[2]20.11.23 ВО'!AG147</f>
        <v>0</v>
      </c>
      <c r="AH148" s="47">
        <f>'[2]20.11.23 ВО'!AH147</f>
        <v>0</v>
      </c>
      <c r="AI148" s="21">
        <f>'[2]20.11.23 ВО'!AI147</f>
        <v>0</v>
      </c>
      <c r="AJ148" s="47">
        <f>'[2]20.11.23 ВО'!AJ147</f>
        <v>0</v>
      </c>
      <c r="AK148" s="21">
        <f>'[2]20.11.23 ВО'!AK147</f>
        <v>0</v>
      </c>
      <c r="AL148" s="47">
        <f>'[2]20.11.23 ВО'!AL147</f>
        <v>0</v>
      </c>
      <c r="AM148" s="21">
        <f>'[2]20.11.23 ВО'!AM147</f>
        <v>0</v>
      </c>
      <c r="AN148" s="47">
        <f>'[2]20.11.23 ВО'!AN147</f>
        <v>0</v>
      </c>
      <c r="AO148" s="21">
        <f>'[2]20.11.23 ВО'!AO147</f>
        <v>0</v>
      </c>
      <c r="AP148" s="47">
        <f>'[2]20.11.23 ВО'!AP147</f>
        <v>0</v>
      </c>
      <c r="AQ148" s="21">
        <f>'[2]20.11.23 ВО'!AQ147</f>
        <v>0</v>
      </c>
      <c r="AR148" s="47">
        <f>'[2]20.11.23 ВО'!AR147</f>
        <v>0</v>
      </c>
      <c r="AS148" s="21">
        <f>'[2]20.11.23 ВО'!AS147</f>
        <v>0</v>
      </c>
      <c r="AT148" s="47">
        <f>'[2]20.11.23 ВО'!AT147</f>
        <v>0</v>
      </c>
      <c r="AU148" s="21">
        <f>'[2]20.11.23 ВО'!AU147</f>
        <v>0</v>
      </c>
      <c r="AV148" s="47">
        <f>'[2]20.11.23 ВО'!AV147</f>
        <v>0</v>
      </c>
      <c r="AW148" s="21">
        <f>'[2]20.11.23 ВО'!AW147</f>
        <v>0</v>
      </c>
      <c r="AX148" s="45">
        <f t="shared" si="48"/>
        <v>0</v>
      </c>
      <c r="AY148" s="27">
        <f t="shared" si="49"/>
        <v>0</v>
      </c>
      <c r="AZ148" s="45">
        <f t="shared" si="50"/>
        <v>0</v>
      </c>
      <c r="BA148" s="27">
        <f t="shared" si="51"/>
        <v>0</v>
      </c>
      <c r="BB148" s="45">
        <f t="shared" si="52"/>
        <v>0</v>
      </c>
      <c r="BC148" s="27">
        <f t="shared" si="53"/>
        <v>0</v>
      </c>
      <c r="BD148" s="47">
        <f>'[2]20.11.23 ВО'!BD147</f>
        <v>0</v>
      </c>
      <c r="BE148" s="21">
        <f>'[2]20.11.23 ВО'!BE147</f>
        <v>0</v>
      </c>
      <c r="BF148" s="47">
        <f>'[2]20.11.23 ВО'!BF147</f>
        <v>0</v>
      </c>
      <c r="BG148" s="21">
        <f>'[2]20.11.23 ВО'!BG147</f>
        <v>0</v>
      </c>
      <c r="BH148" s="47">
        <f>'[2]20.11.23 ВО'!BH147</f>
        <v>0</v>
      </c>
      <c r="BI148" s="21">
        <f>'[2]20.11.23 ВО'!BI147</f>
        <v>0</v>
      </c>
      <c r="BJ148" s="47">
        <f>'[2]20.11.23 ВО'!BJ147</f>
        <v>0</v>
      </c>
      <c r="BK148" s="21">
        <f>'[2]20.11.23 ВО'!BK147</f>
        <v>0</v>
      </c>
      <c r="BL148" s="47">
        <f>'[2]20.11.23 ВО'!BL147</f>
        <v>0</v>
      </c>
      <c r="BM148" s="21">
        <f>'[2]20.11.23 ВО'!BM147</f>
        <v>0</v>
      </c>
      <c r="BN148" s="47">
        <f>'[2]20.11.23 ВО'!BN147</f>
        <v>0</v>
      </c>
      <c r="BO148" s="21">
        <f>'[2]20.11.23 ВО'!BO147</f>
        <v>0</v>
      </c>
      <c r="BP148" s="45">
        <f t="shared" si="54"/>
        <v>10</v>
      </c>
      <c r="BQ148" s="27">
        <f t="shared" si="55"/>
        <v>279538.14</v>
      </c>
      <c r="BR148" s="45">
        <f t="shared" si="56"/>
        <v>0</v>
      </c>
      <c r="BS148" s="21">
        <f t="shared" si="57"/>
        <v>0</v>
      </c>
      <c r="BT148" s="45">
        <f t="shared" si="58"/>
        <v>0</v>
      </c>
      <c r="BU148" s="21">
        <f t="shared" si="59"/>
        <v>0</v>
      </c>
      <c r="BV148" s="47">
        <f>'[2]20.11.23 ВО'!BV147</f>
        <v>10</v>
      </c>
      <c r="BW148" s="21">
        <f>'[2]20.11.23 ВО'!BW147</f>
        <v>279538.14</v>
      </c>
      <c r="BX148" s="47">
        <f>'[2]20.11.23 ВО'!BX147</f>
        <v>0</v>
      </c>
      <c r="BY148" s="21">
        <f>'[2]20.11.23 ВО'!BY147</f>
        <v>0</v>
      </c>
      <c r="BZ148" s="47">
        <f>'[2]20.11.23 ВО'!BZ147</f>
        <v>0</v>
      </c>
      <c r="CA148" s="21">
        <f>'[2]20.11.23 ВО'!CA147</f>
        <v>0</v>
      </c>
      <c r="CB148" s="47">
        <f>'[2]20.11.23 ВО'!CB147</f>
        <v>0</v>
      </c>
      <c r="CC148" s="21">
        <f>'[2]20.11.23 ВО'!CC147</f>
        <v>0</v>
      </c>
      <c r="CD148" s="47">
        <f>'[2]20.11.23 ВО'!CD147</f>
        <v>0</v>
      </c>
      <c r="CE148" s="21">
        <f>'[2]20.11.23 ВО'!CE147</f>
        <v>0</v>
      </c>
    </row>
    <row r="149" spans="1:83" s="19" customFormat="1" ht="30" customHeight="1" x14ac:dyDescent="0.25">
      <c r="A149" s="18"/>
      <c r="B149" s="16" t="s">
        <v>296</v>
      </c>
      <c r="C149" s="18"/>
      <c r="D149" s="26"/>
      <c r="E149" s="26"/>
      <c r="F149" s="27"/>
      <c r="G149" s="47">
        <f>'[2]20.11.23 ВО'!G148</f>
        <v>0</v>
      </c>
      <c r="H149" s="21">
        <f>'[2]20.11.23 ВО'!H148</f>
        <v>0</v>
      </c>
      <c r="I149" s="47">
        <f>'[2]20.11.23 ВО'!I148</f>
        <v>0</v>
      </c>
      <c r="J149" s="21">
        <f>'[2]20.11.23 ВО'!J148</f>
        <v>0</v>
      </c>
      <c r="K149" s="27"/>
      <c r="L149" s="47">
        <f>'[2]20.11.23 ВО'!L148</f>
        <v>0</v>
      </c>
      <c r="M149" s="21">
        <f>'[2]20.11.23 ВО'!M148</f>
        <v>0</v>
      </c>
      <c r="N149" s="47">
        <f>'[2]20.11.23 ВО'!N148</f>
        <v>0</v>
      </c>
      <c r="O149" s="21">
        <f>'[2]20.11.23 ВО'!O148</f>
        <v>0</v>
      </c>
      <c r="P149" s="47">
        <f>'[2]20.11.23 ВО'!P148</f>
        <v>0</v>
      </c>
      <c r="Q149" s="21">
        <f>'[2]20.11.23 ВО'!Q148</f>
        <v>0</v>
      </c>
      <c r="R149" s="47">
        <f>'[2]20.11.23 ВО'!R148</f>
        <v>0</v>
      </c>
      <c r="S149" s="21">
        <f>'[2]20.11.23 ВО'!S148</f>
        <v>0</v>
      </c>
      <c r="T149" s="47">
        <f>'[2]20.11.23 ВО'!T148</f>
        <v>0</v>
      </c>
      <c r="U149" s="21">
        <f>'[2]20.11.23 ВО'!U148</f>
        <v>0</v>
      </c>
      <c r="V149" s="47">
        <f>'[2]20.11.23 ВО'!V148</f>
        <v>0</v>
      </c>
      <c r="W149" s="21">
        <f>'[2]20.11.23 ВО'!W148</f>
        <v>0</v>
      </c>
      <c r="X149" s="47">
        <f>'[2]20.11.23 ВО'!X148</f>
        <v>0</v>
      </c>
      <c r="Y149" s="21">
        <f>'[2]20.11.23 ВО'!Y148</f>
        <v>0</v>
      </c>
      <c r="Z149" s="47">
        <f>'[2]20.11.23 ВО'!Z148</f>
        <v>0</v>
      </c>
      <c r="AA149" s="21">
        <f>'[2]20.11.23 ВО'!AA148</f>
        <v>0</v>
      </c>
      <c r="AB149" s="47">
        <f>'[2]20.11.23 ВО'!AB148</f>
        <v>0</v>
      </c>
      <c r="AC149" s="21">
        <f>'[2]20.11.23 ВО'!AC148</f>
        <v>0</v>
      </c>
      <c r="AD149" s="47">
        <f>'[2]20.11.23 ВО'!AD148</f>
        <v>0</v>
      </c>
      <c r="AE149" s="21">
        <f>'[2]20.11.23 ВО'!AE148</f>
        <v>0</v>
      </c>
      <c r="AF149" s="47">
        <f>'[2]20.11.23 ВО'!AF148</f>
        <v>0</v>
      </c>
      <c r="AG149" s="21">
        <f>'[2]20.11.23 ВО'!AG148</f>
        <v>0</v>
      </c>
      <c r="AH149" s="47">
        <f>'[2]20.11.23 ВО'!AH148</f>
        <v>0</v>
      </c>
      <c r="AI149" s="21">
        <f>'[2]20.11.23 ВО'!AI148</f>
        <v>0</v>
      </c>
      <c r="AJ149" s="47">
        <f>'[2]20.11.23 ВО'!AJ148</f>
        <v>0</v>
      </c>
      <c r="AK149" s="21">
        <f>'[2]20.11.23 ВО'!AK148</f>
        <v>0</v>
      </c>
      <c r="AL149" s="47">
        <f>'[2]20.11.23 ВО'!AL148</f>
        <v>0</v>
      </c>
      <c r="AM149" s="21">
        <f>'[2]20.11.23 ВО'!AM148</f>
        <v>0</v>
      </c>
      <c r="AN149" s="47">
        <f>'[2]20.11.23 ВО'!AN148</f>
        <v>0</v>
      </c>
      <c r="AO149" s="21">
        <f>'[2]20.11.23 ВО'!AO148</f>
        <v>0</v>
      </c>
      <c r="AP149" s="47">
        <f>'[2]20.11.23 ВО'!AP148</f>
        <v>0</v>
      </c>
      <c r="AQ149" s="21">
        <f>'[2]20.11.23 ВО'!AQ148</f>
        <v>0</v>
      </c>
      <c r="AR149" s="47">
        <f>'[2]20.11.23 ВО'!AR148</f>
        <v>0</v>
      </c>
      <c r="AS149" s="21">
        <f>'[2]20.11.23 ВО'!AS148</f>
        <v>0</v>
      </c>
      <c r="AT149" s="47">
        <f>'[2]20.11.23 ВО'!AT148</f>
        <v>0</v>
      </c>
      <c r="AU149" s="21">
        <f>'[2]20.11.23 ВО'!AU148</f>
        <v>0</v>
      </c>
      <c r="AV149" s="47">
        <f>'[2]20.11.23 ВО'!AV148</f>
        <v>0</v>
      </c>
      <c r="AW149" s="21">
        <f>'[2]20.11.23 ВО'!AW148</f>
        <v>0</v>
      </c>
      <c r="AX149" s="45">
        <f t="shared" si="48"/>
        <v>0</v>
      </c>
      <c r="AY149" s="27">
        <f t="shared" si="49"/>
        <v>0</v>
      </c>
      <c r="AZ149" s="45">
        <f t="shared" si="50"/>
        <v>0</v>
      </c>
      <c r="BA149" s="27">
        <f t="shared" si="51"/>
        <v>0</v>
      </c>
      <c r="BB149" s="45">
        <f t="shared" si="52"/>
        <v>0</v>
      </c>
      <c r="BC149" s="27">
        <f t="shared" si="53"/>
        <v>0</v>
      </c>
      <c r="BD149" s="47">
        <f>'[2]20.11.23 ВО'!BD148</f>
        <v>0</v>
      </c>
      <c r="BE149" s="21">
        <f>'[2]20.11.23 ВО'!BE148</f>
        <v>0</v>
      </c>
      <c r="BF149" s="47">
        <f>'[2]20.11.23 ВО'!BF148</f>
        <v>0</v>
      </c>
      <c r="BG149" s="21">
        <f>'[2]20.11.23 ВО'!BG148</f>
        <v>0</v>
      </c>
      <c r="BH149" s="47">
        <f>'[2]20.11.23 ВО'!BH148</f>
        <v>0</v>
      </c>
      <c r="BI149" s="21">
        <f>'[2]20.11.23 ВО'!BI148</f>
        <v>0</v>
      </c>
      <c r="BJ149" s="47">
        <f>'[2]20.11.23 ВО'!BJ148</f>
        <v>0</v>
      </c>
      <c r="BK149" s="21">
        <f>'[2]20.11.23 ВО'!BK148</f>
        <v>0</v>
      </c>
      <c r="BL149" s="47">
        <f>'[2]20.11.23 ВО'!BL148</f>
        <v>0</v>
      </c>
      <c r="BM149" s="21">
        <f>'[2]20.11.23 ВО'!BM148</f>
        <v>0</v>
      </c>
      <c r="BN149" s="47">
        <f>'[2]20.11.23 ВО'!BN148</f>
        <v>0</v>
      </c>
      <c r="BO149" s="21">
        <f>'[2]20.11.23 ВО'!BO148</f>
        <v>0</v>
      </c>
      <c r="BP149" s="45">
        <f t="shared" si="54"/>
        <v>0</v>
      </c>
      <c r="BQ149" s="27">
        <f t="shared" si="55"/>
        <v>0</v>
      </c>
      <c r="BR149" s="45">
        <f t="shared" si="56"/>
        <v>0</v>
      </c>
      <c r="BS149" s="21">
        <f t="shared" si="57"/>
        <v>0</v>
      </c>
      <c r="BT149" s="45">
        <f t="shared" si="58"/>
        <v>0</v>
      </c>
      <c r="BU149" s="21">
        <f t="shared" si="59"/>
        <v>0</v>
      </c>
      <c r="BV149" s="47">
        <f>'[2]20.11.23 ВО'!BV148</f>
        <v>0</v>
      </c>
      <c r="BW149" s="21">
        <f>'[2]20.11.23 ВО'!BW148</f>
        <v>0</v>
      </c>
      <c r="BX149" s="47">
        <f>'[2]20.11.23 ВО'!BX148</f>
        <v>0</v>
      </c>
      <c r="BY149" s="21">
        <f>'[2]20.11.23 ВО'!BY148</f>
        <v>0</v>
      </c>
      <c r="BZ149" s="47">
        <f>'[2]20.11.23 ВО'!BZ148</f>
        <v>0</v>
      </c>
      <c r="CA149" s="21">
        <f>'[2]20.11.23 ВО'!CA148</f>
        <v>0</v>
      </c>
      <c r="CB149" s="47">
        <f>'[2]20.11.23 ВО'!CB148</f>
        <v>0</v>
      </c>
      <c r="CC149" s="21">
        <f>'[2]20.11.23 ВО'!CC148</f>
        <v>0</v>
      </c>
      <c r="CD149" s="47">
        <f>'[2]20.11.23 ВО'!CD148</f>
        <v>0</v>
      </c>
      <c r="CE149" s="21">
        <f>'[2]20.11.23 ВО'!CE148</f>
        <v>0</v>
      </c>
    </row>
    <row r="150" spans="1:83" s="19" customFormat="1" ht="51" customHeight="1" x14ac:dyDescent="0.25">
      <c r="A150" s="15">
        <f>1+A148</f>
        <v>114</v>
      </c>
      <c r="B150" s="17" t="s">
        <v>297</v>
      </c>
      <c r="C150" s="15">
        <v>330382</v>
      </c>
      <c r="D150" s="26"/>
      <c r="E150" s="26" t="s">
        <v>108</v>
      </c>
      <c r="F150" s="27">
        <f>H150+K150+AY150+BQ150</f>
        <v>3081296.46</v>
      </c>
      <c r="G150" s="47">
        <f>'[2]20.11.23 ВО'!G149</f>
        <v>0</v>
      </c>
      <c r="H150" s="21">
        <f>'[2]20.11.23 ВО'!H149</f>
        <v>0</v>
      </c>
      <c r="I150" s="47">
        <f>'[2]20.11.23 ВО'!I149</f>
        <v>0</v>
      </c>
      <c r="J150" s="21">
        <f>'[2]20.11.23 ВО'!J149</f>
        <v>0</v>
      </c>
      <c r="K150" s="27">
        <f>M150+Y150+AA150+AE150+AW150</f>
        <v>0</v>
      </c>
      <c r="L150" s="47">
        <f>'[2]20.11.23 ВО'!L149</f>
        <v>0</v>
      </c>
      <c r="M150" s="21">
        <f>'[2]20.11.23 ВО'!M149</f>
        <v>0</v>
      </c>
      <c r="N150" s="47">
        <f>'[2]20.11.23 ВО'!N149</f>
        <v>0</v>
      </c>
      <c r="O150" s="21">
        <f>'[2]20.11.23 ВО'!O149</f>
        <v>0</v>
      </c>
      <c r="P150" s="47">
        <f>'[2]20.11.23 ВО'!P149</f>
        <v>0</v>
      </c>
      <c r="Q150" s="21">
        <f>'[2]20.11.23 ВО'!Q149</f>
        <v>0</v>
      </c>
      <c r="R150" s="47">
        <f>'[2]20.11.23 ВО'!R149</f>
        <v>0</v>
      </c>
      <c r="S150" s="21">
        <f>'[2]20.11.23 ВО'!S149</f>
        <v>0</v>
      </c>
      <c r="T150" s="47">
        <f>'[2]20.11.23 ВО'!T149</f>
        <v>0</v>
      </c>
      <c r="U150" s="21">
        <f>'[2]20.11.23 ВО'!U149</f>
        <v>0</v>
      </c>
      <c r="V150" s="47">
        <f>'[2]20.11.23 ВО'!V149</f>
        <v>0</v>
      </c>
      <c r="W150" s="21">
        <f>'[2]20.11.23 ВО'!W149</f>
        <v>0</v>
      </c>
      <c r="X150" s="47">
        <f>'[2]20.11.23 ВО'!X149</f>
        <v>0</v>
      </c>
      <c r="Y150" s="21">
        <f>'[2]20.11.23 ВО'!Y149</f>
        <v>0</v>
      </c>
      <c r="Z150" s="47">
        <f>'[2]20.11.23 ВО'!Z149</f>
        <v>0</v>
      </c>
      <c r="AA150" s="21">
        <f>'[2]20.11.23 ВО'!AA149</f>
        <v>0</v>
      </c>
      <c r="AB150" s="47">
        <f>'[2]20.11.23 ВО'!AB149</f>
        <v>0</v>
      </c>
      <c r="AC150" s="21">
        <f>'[2]20.11.23 ВО'!AC149</f>
        <v>0</v>
      </c>
      <c r="AD150" s="47">
        <f>'[2]20.11.23 ВО'!AD149</f>
        <v>0</v>
      </c>
      <c r="AE150" s="21">
        <f>'[2]20.11.23 ВО'!AE149</f>
        <v>0</v>
      </c>
      <c r="AF150" s="47">
        <f>'[2]20.11.23 ВО'!AF149</f>
        <v>0</v>
      </c>
      <c r="AG150" s="21">
        <f>'[2]20.11.23 ВО'!AG149</f>
        <v>0</v>
      </c>
      <c r="AH150" s="47">
        <f>'[2]20.11.23 ВО'!AH149</f>
        <v>0</v>
      </c>
      <c r="AI150" s="21">
        <f>'[2]20.11.23 ВО'!AI149</f>
        <v>0</v>
      </c>
      <c r="AJ150" s="47">
        <f>'[2]20.11.23 ВО'!AJ149</f>
        <v>0</v>
      </c>
      <c r="AK150" s="21">
        <f>'[2]20.11.23 ВО'!AK149</f>
        <v>0</v>
      </c>
      <c r="AL150" s="47">
        <f>'[2]20.11.23 ВО'!AL149</f>
        <v>0</v>
      </c>
      <c r="AM150" s="21">
        <f>'[2]20.11.23 ВО'!AM149</f>
        <v>0</v>
      </c>
      <c r="AN150" s="47">
        <f>'[2]20.11.23 ВО'!AN149</f>
        <v>0</v>
      </c>
      <c r="AO150" s="21">
        <f>'[2]20.11.23 ВО'!AO149</f>
        <v>0</v>
      </c>
      <c r="AP150" s="47">
        <f>'[2]20.11.23 ВО'!AP149</f>
        <v>0</v>
      </c>
      <c r="AQ150" s="21">
        <f>'[2]20.11.23 ВО'!AQ149</f>
        <v>0</v>
      </c>
      <c r="AR150" s="47">
        <f>'[2]20.11.23 ВО'!AR149</f>
        <v>0</v>
      </c>
      <c r="AS150" s="21">
        <f>'[2]20.11.23 ВО'!AS149</f>
        <v>0</v>
      </c>
      <c r="AT150" s="47">
        <f>'[2]20.11.23 ВО'!AT149</f>
        <v>0</v>
      </c>
      <c r="AU150" s="21">
        <f>'[2]20.11.23 ВО'!AU149</f>
        <v>0</v>
      </c>
      <c r="AV150" s="47">
        <f>'[2]20.11.23 ВО'!AV149</f>
        <v>0</v>
      </c>
      <c r="AW150" s="21">
        <f>'[2]20.11.23 ВО'!AW149</f>
        <v>0</v>
      </c>
      <c r="AX150" s="45">
        <f t="shared" si="48"/>
        <v>0</v>
      </c>
      <c r="AY150" s="27">
        <f t="shared" si="49"/>
        <v>0</v>
      </c>
      <c r="AZ150" s="45">
        <f t="shared" si="50"/>
        <v>0</v>
      </c>
      <c r="BA150" s="27">
        <f t="shared" si="51"/>
        <v>0</v>
      </c>
      <c r="BB150" s="45">
        <f t="shared" si="52"/>
        <v>0</v>
      </c>
      <c r="BC150" s="27">
        <f t="shared" si="53"/>
        <v>0</v>
      </c>
      <c r="BD150" s="47">
        <f>'[2]20.11.23 ВО'!BD149</f>
        <v>0</v>
      </c>
      <c r="BE150" s="21">
        <f>'[2]20.11.23 ВО'!BE149</f>
        <v>0</v>
      </c>
      <c r="BF150" s="47">
        <f>'[2]20.11.23 ВО'!BF149</f>
        <v>0</v>
      </c>
      <c r="BG150" s="21">
        <f>'[2]20.11.23 ВО'!BG149</f>
        <v>0</v>
      </c>
      <c r="BH150" s="47">
        <f>'[2]20.11.23 ВО'!BH149</f>
        <v>0</v>
      </c>
      <c r="BI150" s="21">
        <f>'[2]20.11.23 ВО'!BI149</f>
        <v>0</v>
      </c>
      <c r="BJ150" s="47">
        <f>'[2]20.11.23 ВО'!BJ149</f>
        <v>0</v>
      </c>
      <c r="BK150" s="21">
        <f>'[2]20.11.23 ВО'!BK149</f>
        <v>0</v>
      </c>
      <c r="BL150" s="47">
        <f>'[2]20.11.23 ВО'!BL149</f>
        <v>0</v>
      </c>
      <c r="BM150" s="21">
        <f>'[2]20.11.23 ВО'!BM149</f>
        <v>0</v>
      </c>
      <c r="BN150" s="47">
        <f>'[2]20.11.23 ВО'!BN149</f>
        <v>0</v>
      </c>
      <c r="BO150" s="21">
        <f>'[2]20.11.23 ВО'!BO149</f>
        <v>0</v>
      </c>
      <c r="BP150" s="45">
        <f t="shared" si="54"/>
        <v>50</v>
      </c>
      <c r="BQ150" s="27">
        <f t="shared" si="55"/>
        <v>3081296.46</v>
      </c>
      <c r="BR150" s="45">
        <f t="shared" si="56"/>
        <v>0</v>
      </c>
      <c r="BS150" s="21">
        <f t="shared" si="57"/>
        <v>0</v>
      </c>
      <c r="BT150" s="45">
        <f t="shared" si="58"/>
        <v>50</v>
      </c>
      <c r="BU150" s="21">
        <f t="shared" si="59"/>
        <v>3081296.46</v>
      </c>
      <c r="BV150" s="47">
        <f>'[2]20.11.23 ВО'!BV149</f>
        <v>50</v>
      </c>
      <c r="BW150" s="21">
        <f>'[2]20.11.23 ВО'!BW149</f>
        <v>3081296.46</v>
      </c>
      <c r="BX150" s="47">
        <f>'[2]20.11.23 ВО'!BX149</f>
        <v>0</v>
      </c>
      <c r="BY150" s="21">
        <f>'[2]20.11.23 ВО'!BY149</f>
        <v>0</v>
      </c>
      <c r="BZ150" s="47">
        <f>'[2]20.11.23 ВО'!BZ149</f>
        <v>50</v>
      </c>
      <c r="CA150" s="21">
        <f>'[2]20.11.23 ВО'!CA149</f>
        <v>3081296.46</v>
      </c>
      <c r="CB150" s="47">
        <f>'[2]20.11.23 ВО'!CB149</f>
        <v>0</v>
      </c>
      <c r="CC150" s="21">
        <f>'[2]20.11.23 ВО'!CC149</f>
        <v>0</v>
      </c>
      <c r="CD150" s="47">
        <f>'[2]20.11.23 ВО'!CD149</f>
        <v>0</v>
      </c>
      <c r="CE150" s="21">
        <f>'[2]20.11.23 ВО'!CE149</f>
        <v>0</v>
      </c>
    </row>
    <row r="151" spans="1:83" s="19" customFormat="1" ht="30" customHeight="1" x14ac:dyDescent="0.25">
      <c r="A151" s="30"/>
      <c r="B151" s="35" t="s">
        <v>301</v>
      </c>
      <c r="C151" s="30"/>
      <c r="D151" s="30"/>
      <c r="E151" s="30"/>
      <c r="F151" s="27">
        <f>SUM(F11:F150)</f>
        <v>19396010051.34</v>
      </c>
      <c r="G151" s="28">
        <f t="shared" ref="G151:BT151" si="63">SUM(G11:G150)</f>
        <v>376768</v>
      </c>
      <c r="H151" s="27">
        <f t="shared" si="63"/>
        <v>1232499100</v>
      </c>
      <c r="I151" s="28">
        <f t="shared" si="63"/>
        <v>284</v>
      </c>
      <c r="J151" s="27">
        <f t="shared" si="63"/>
        <v>15395072</v>
      </c>
      <c r="K151" s="27">
        <f t="shared" si="63"/>
        <v>8036796050.9499998</v>
      </c>
      <c r="L151" s="28">
        <f t="shared" si="63"/>
        <v>3740905</v>
      </c>
      <c r="M151" s="27">
        <f t="shared" si="63"/>
        <v>2631173970.8099999</v>
      </c>
      <c r="N151" s="28">
        <f t="shared" si="63"/>
        <v>295280</v>
      </c>
      <c r="O151" s="27">
        <f t="shared" si="63"/>
        <v>596044903.29999995</v>
      </c>
      <c r="P151" s="28">
        <f t="shared" si="63"/>
        <v>349438</v>
      </c>
      <c r="Q151" s="27">
        <f t="shared" si="63"/>
        <v>868500217.63999999</v>
      </c>
      <c r="R151" s="28">
        <f t="shared" si="63"/>
        <v>54014</v>
      </c>
      <c r="S151" s="27">
        <f t="shared" si="63"/>
        <v>52666373.149999999</v>
      </c>
      <c r="T151" s="28">
        <f t="shared" si="63"/>
        <v>3096187</v>
      </c>
      <c r="U151" s="27">
        <f t="shared" si="63"/>
        <v>1166628849.8699999</v>
      </c>
      <c r="V151" s="28">
        <f>SUM(V11:V150)</f>
        <v>1610</v>
      </c>
      <c r="W151" s="27">
        <f>SUM(W11:W150)</f>
        <v>1929110.1</v>
      </c>
      <c r="X151" s="28">
        <f t="shared" si="63"/>
        <v>709828</v>
      </c>
      <c r="Y151" s="27">
        <f t="shared" si="63"/>
        <v>525765268.06</v>
      </c>
      <c r="Z151" s="28">
        <f t="shared" si="63"/>
        <v>2378582</v>
      </c>
      <c r="AA151" s="27">
        <f t="shared" si="63"/>
        <v>3823849807.3600001</v>
      </c>
      <c r="AB151" s="28">
        <f t="shared" si="63"/>
        <v>3933</v>
      </c>
      <c r="AC151" s="27">
        <f t="shared" si="63"/>
        <v>78290298</v>
      </c>
      <c r="AD151" s="28">
        <f t="shared" si="63"/>
        <v>2247772</v>
      </c>
      <c r="AE151" s="27">
        <f t="shared" si="63"/>
        <v>864904215.96000004</v>
      </c>
      <c r="AF151" s="28">
        <f t="shared" si="63"/>
        <v>56559</v>
      </c>
      <c r="AG151" s="27">
        <f t="shared" si="63"/>
        <v>139415149.44</v>
      </c>
      <c r="AH151" s="28">
        <f t="shared" si="63"/>
        <v>21782</v>
      </c>
      <c r="AI151" s="27">
        <f t="shared" si="63"/>
        <v>80124361.379999995</v>
      </c>
      <c r="AJ151" s="28">
        <f>SUM(AJ11:AJ150)</f>
        <v>79395</v>
      </c>
      <c r="AK151" s="27">
        <f t="shared" si="63"/>
        <v>42907260.990000002</v>
      </c>
      <c r="AL151" s="28">
        <f t="shared" si="63"/>
        <v>38880</v>
      </c>
      <c r="AM151" s="27">
        <f t="shared" si="63"/>
        <v>38629218.289999999</v>
      </c>
      <c r="AN151" s="28">
        <f t="shared" si="63"/>
        <v>1273</v>
      </c>
      <c r="AO151" s="27">
        <f t="shared" si="63"/>
        <v>10649903.83</v>
      </c>
      <c r="AP151" s="28">
        <f t="shared" si="63"/>
        <v>20679</v>
      </c>
      <c r="AQ151" s="27">
        <f t="shared" si="63"/>
        <v>42951261.710000001</v>
      </c>
      <c r="AR151" s="28">
        <f t="shared" si="63"/>
        <v>157164</v>
      </c>
      <c r="AS151" s="27">
        <f t="shared" si="63"/>
        <v>62802734.399999999</v>
      </c>
      <c r="AT151" s="28">
        <f t="shared" si="63"/>
        <v>1872040</v>
      </c>
      <c r="AU151" s="27">
        <f t="shared" si="63"/>
        <v>447424325.92000002</v>
      </c>
      <c r="AV151" s="28">
        <f t="shared" si="63"/>
        <v>151199</v>
      </c>
      <c r="AW151" s="27">
        <f t="shared" si="63"/>
        <v>191102788.75999999</v>
      </c>
      <c r="AX151" s="28">
        <f t="shared" si="63"/>
        <v>87053</v>
      </c>
      <c r="AY151" s="27">
        <f t="shared" si="63"/>
        <v>2063050467.1199999</v>
      </c>
      <c r="AZ151" s="28">
        <f t="shared" si="63"/>
        <v>14329</v>
      </c>
      <c r="BA151" s="27">
        <f t="shared" si="63"/>
        <v>1032958158.79</v>
      </c>
      <c r="BB151" s="28">
        <f t="shared" si="63"/>
        <v>1455</v>
      </c>
      <c r="BC151" s="27">
        <f t="shared" si="63"/>
        <v>34794049.75</v>
      </c>
      <c r="BD151" s="28">
        <f t="shared" si="63"/>
        <v>50706</v>
      </c>
      <c r="BE151" s="27">
        <f t="shared" si="63"/>
        <v>1049723415.5599999</v>
      </c>
      <c r="BF151" s="28">
        <f t="shared" si="63"/>
        <v>6776</v>
      </c>
      <c r="BG151" s="27">
        <f t="shared" si="63"/>
        <v>461884671.35000002</v>
      </c>
      <c r="BH151" s="28">
        <f t="shared" si="63"/>
        <v>407</v>
      </c>
      <c r="BI151" s="27">
        <f t="shared" si="63"/>
        <v>9612131.4299999997</v>
      </c>
      <c r="BJ151" s="28">
        <f t="shared" si="63"/>
        <v>36347</v>
      </c>
      <c r="BK151" s="27">
        <f t="shared" si="63"/>
        <v>1013327051.5599999</v>
      </c>
      <c r="BL151" s="28">
        <f t="shared" si="63"/>
        <v>7553</v>
      </c>
      <c r="BM151" s="27">
        <f t="shared" si="63"/>
        <v>571073487.44000006</v>
      </c>
      <c r="BN151" s="28">
        <f t="shared" si="63"/>
        <v>1048</v>
      </c>
      <c r="BO151" s="27">
        <f t="shared" si="63"/>
        <v>25181918.32</v>
      </c>
      <c r="BP151" s="28">
        <f t="shared" si="63"/>
        <v>211117</v>
      </c>
      <c r="BQ151" s="27">
        <f>SUM(BQ11:BQ150)</f>
        <v>8063664433.2700005</v>
      </c>
      <c r="BR151" s="28">
        <f t="shared" si="63"/>
        <v>11520</v>
      </c>
      <c r="BS151" s="27">
        <f t="shared" si="63"/>
        <v>1174053722.72</v>
      </c>
      <c r="BT151" s="28">
        <f t="shared" si="63"/>
        <v>5667</v>
      </c>
      <c r="BU151" s="27">
        <f t="shared" ref="BU151:CE151" si="64">SUM(BU11:BU150)</f>
        <v>235223022.27000001</v>
      </c>
      <c r="BV151" s="28">
        <f t="shared" si="64"/>
        <v>203751</v>
      </c>
      <c r="BW151" s="27">
        <f t="shared" si="64"/>
        <v>6752867324.2700005</v>
      </c>
      <c r="BX151" s="28">
        <f t="shared" si="64"/>
        <v>10896</v>
      </c>
      <c r="BY151" s="27">
        <f t="shared" si="64"/>
        <v>1037945657.72</v>
      </c>
      <c r="BZ151" s="28">
        <f t="shared" si="64"/>
        <v>5667</v>
      </c>
      <c r="CA151" s="27">
        <f t="shared" si="64"/>
        <v>235223022.27000001</v>
      </c>
      <c r="CB151" s="28">
        <f t="shared" si="64"/>
        <v>7366</v>
      </c>
      <c r="CC151" s="27">
        <f t="shared" si="64"/>
        <v>1310797109</v>
      </c>
      <c r="CD151" s="28">
        <f t="shared" si="64"/>
        <v>624</v>
      </c>
      <c r="CE151" s="27">
        <f t="shared" si="64"/>
        <v>136108065</v>
      </c>
    </row>
  </sheetData>
  <autoFilter ref="A9:CE151"/>
  <customSheetViews>
    <customSheetView guid="{75BBB3E6-AB56-47E7-87F9-36F1415F2663}" scale="98" showPageBreaks="1" zeroValues="0" fitToPage="1" printArea="1" filter="1" showAutoFilter="1" hiddenColumns="1">
      <pane xSplit="4" ySplit="9" topLeftCell="AX25" activePane="bottomRight" state="frozen"/>
      <selection pane="bottomRight" activeCell="BM105" sqref="BM105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1"/>
      <autoFilter ref="A9:CE151">
        <filterColumn colId="5">
          <customFilters>
            <customFilter operator="notEqual" val=" "/>
          </customFilters>
        </filterColumn>
        <filterColumn colId="52">
          <customFilters>
            <customFilter operator="notEqual" val=" "/>
          </customFilters>
        </filterColumn>
      </autoFilter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CE151"/>
    </customSheetView>
    <customSheetView guid="{692EB0CA-E4BE-4A21-857E-B2AE13E9C2B1}" scale="98" zeroValues="0" fitToPage="1" showAutoFilter="1" hiddenColumns="1">
      <pane xSplit="4" ySplit="9" topLeftCell="F148" activePane="bottomRight" state="frozen"/>
      <selection pane="bottomRight" activeCell="F151" sqref="F151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3"/>
      <autoFilter ref="A9:CE151"/>
    </customSheetView>
    <customSheetView guid="{03C96E24-D4B7-478E-9CBB-82C864477A89}" scale="98" zeroValues="0" fitToPage="1" filter="1" showAutoFilter="1" hiddenColumns="1">
      <pane xSplit="4" ySplit="9" topLeftCell="U138" activePane="bottomRight" state="frozen"/>
      <selection pane="bottomRight" activeCell="A2" sqref="A2:AB2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4"/>
      <autoFilter ref="A9:CE151">
        <filterColumn colId="5">
          <customFilters>
            <customFilter operator="notEqual" val=" "/>
          </customFilters>
        </filterColumn>
      </autoFilter>
    </customSheetView>
    <customSheetView guid="{72DA4F9F-0E70-4FCC-BF2E-9D0EF73B5E28}" scale="98" showPageBreaks="1" zeroValues="0" fitToPage="1" printArea="1" showAutoFilter="1" hiddenColumns="1">
      <pane xSplit="4" ySplit="9" topLeftCell="BW45" activePane="bottomRight" state="frozen"/>
      <selection pane="bottomRight" activeCell="CF4" sqref="CF4:FE8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5"/>
      <autoFilter ref="A9:CE151"/>
    </customSheetView>
  </customSheetViews>
  <mergeCells count="63">
    <mergeCell ref="BH7:BI7"/>
    <mergeCell ref="BB6:BC7"/>
    <mergeCell ref="X6:Y7"/>
    <mergeCell ref="Z6:AA7"/>
    <mergeCell ref="AB6:AC7"/>
    <mergeCell ref="AD6:AE7"/>
    <mergeCell ref="AH7:AI7"/>
    <mergeCell ref="AF7:AG7"/>
    <mergeCell ref="AT7:AU7"/>
    <mergeCell ref="BD7:BD8"/>
    <mergeCell ref="BE7:BE8"/>
    <mergeCell ref="BF7:BG7"/>
    <mergeCell ref="AV6:AW7"/>
    <mergeCell ref="AX6:AX8"/>
    <mergeCell ref="AY6:AY8"/>
    <mergeCell ref="AZ6:BA7"/>
    <mergeCell ref="AF6:AU6"/>
    <mergeCell ref="AJ7:AK7"/>
    <mergeCell ref="AL7:AM7"/>
    <mergeCell ref="AN7:AO7"/>
    <mergeCell ref="AP7:AQ7"/>
    <mergeCell ref="AR7:AS7"/>
    <mergeCell ref="G7:G8"/>
    <mergeCell ref="H7:H8"/>
    <mergeCell ref="I7:J7"/>
    <mergeCell ref="N7:O7"/>
    <mergeCell ref="P7:Q7"/>
    <mergeCell ref="K6:K8"/>
    <mergeCell ref="L6:M7"/>
    <mergeCell ref="N6:W6"/>
    <mergeCell ref="R7:S7"/>
    <mergeCell ref="T7:U7"/>
    <mergeCell ref="V7:W7"/>
    <mergeCell ref="BK7:BK8"/>
    <mergeCell ref="BL7:BM7"/>
    <mergeCell ref="BV6:CA6"/>
    <mergeCell ref="BT6:BU7"/>
    <mergeCell ref="CB6:CE6"/>
    <mergeCell ref="BP6:BP8"/>
    <mergeCell ref="BQ6:BQ8"/>
    <mergeCell ref="BR6:BS7"/>
    <mergeCell ref="CB7:CC7"/>
    <mergeCell ref="CD7:CE7"/>
    <mergeCell ref="BV7:BW7"/>
    <mergeCell ref="BJ6:BO6"/>
    <mergeCell ref="BN7:BO7"/>
    <mergeCell ref="BJ7:BJ8"/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BX7:BY7"/>
    <mergeCell ref="BZ7:CA7"/>
  </mergeCells>
  <printOptions horizontalCentered="1"/>
  <pageMargins left="0" right="0" top="0.39370078740157483" bottom="0.39370078740157483" header="0.31496062992125984" footer="0.31496062992125984"/>
  <pageSetup paperSize="9" scale="41" fitToWidth="3" fitToHeight="4" orientation="landscape" blackAndWhite="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13.12.2023</vt:lpstr>
      <vt:lpstr>'13.12.2023'!Заголовки_для_печати</vt:lpstr>
      <vt:lpstr>'13.12.2023'!Область_печати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Звягина Мария Михайловна</cp:lastModifiedBy>
  <cp:lastPrinted>2023-12-19T05:32:14Z</cp:lastPrinted>
  <dcterms:created xsi:type="dcterms:W3CDTF">2023-04-27T14:29:00Z</dcterms:created>
  <dcterms:modified xsi:type="dcterms:W3CDTF">2023-12-19T05:32:16Z</dcterms:modified>
</cp:coreProperties>
</file>